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ktuell\Arbeit\Aktuelle Vorträge\Aktuell 2023\20231205 Vortrag Kostenminimierung in bestehenden Systemen\"/>
    </mc:Choice>
  </mc:AlternateContent>
  <xr:revisionPtr revIDLastSave="0" documentId="13_ncr:1_{59493267-172F-4FD5-A6B5-A3BFFEEB4860}" xr6:coauthVersionLast="47" xr6:coauthVersionMax="47" xr10:uidLastSave="{00000000-0000-0000-0000-000000000000}"/>
  <bookViews>
    <workbookView xWindow="28680" yWindow="-1365" windowWidth="29040" windowHeight="15720" activeTab="1" xr2:uid="{00000000-000D-0000-FFFF-FFFF00000000}"/>
  </bookViews>
  <sheets>
    <sheet name="Basistabelle" sheetId="1" r:id="rId1"/>
    <sheet name="Kosten Weinbau Einzelsorte" sheetId="2" r:id="rId2"/>
  </sheets>
  <definedNames>
    <definedName name="__123Graph_A" localSheetId="0" hidden="1">Basistabelle!#REF!</definedName>
    <definedName name="__123Graph_A" localSheetId="1" hidden="1">'Kosten Weinbau Einzelsorte'!#REF!</definedName>
    <definedName name="__123Graph_B" localSheetId="0" hidden="1">Basistabelle!$B$7:$B$92</definedName>
    <definedName name="__123Graph_B" localSheetId="1" hidden="1">'Kosten Weinbau Einzelsorte'!$B$7:$B$91</definedName>
    <definedName name="__123Graph_X" localSheetId="0" hidden="1">Basistabelle!$A$7:$A$92</definedName>
    <definedName name="__123Graph_X" localSheetId="1" hidden="1">'Kosten Weinbau Einzelsorte'!$A$7:$A$91</definedName>
    <definedName name="_xlnm.Print_Area" localSheetId="0">Basistabelle!$A$1:$B$253</definedName>
    <definedName name="_xlnm.Print_Area" localSheetId="1">'Kosten Weinbau Einzelsorte'!$A$1:$B$257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8" i="2" l="1"/>
  <c r="B222" i="1"/>
  <c r="B119" i="1"/>
  <c r="A160" i="2" l="1"/>
  <c r="B160" i="2"/>
  <c r="A161" i="2"/>
  <c r="B161" i="2"/>
  <c r="A162" i="2"/>
  <c r="B162" i="2"/>
  <c r="A163" i="2"/>
  <c r="B163" i="2"/>
  <c r="A164" i="2"/>
  <c r="B164" i="2"/>
  <c r="A165" i="2"/>
  <c r="B165" i="2"/>
  <c r="A166" i="2"/>
  <c r="B166" i="2"/>
  <c r="A167" i="2"/>
  <c r="B167" i="2"/>
  <c r="A168" i="2"/>
  <c r="B168" i="2"/>
  <c r="A169" i="2"/>
  <c r="B169" i="2"/>
  <c r="A170" i="2"/>
  <c r="B170" i="2"/>
  <c r="A171" i="2"/>
  <c r="B171" i="2"/>
  <c r="A172" i="2"/>
  <c r="B172" i="2"/>
  <c r="A173" i="2"/>
  <c r="B173" i="2"/>
  <c r="A174" i="2"/>
  <c r="B174" i="2"/>
  <c r="A175" i="2"/>
  <c r="B175" i="2"/>
  <c r="B159" i="2"/>
  <c r="A159" i="2"/>
  <c r="B18" i="2"/>
  <c r="B19" i="2"/>
  <c r="B20" i="2"/>
  <c r="B21" i="2"/>
  <c r="B22" i="2"/>
  <c r="B177" i="2" l="1"/>
  <c r="B6" i="2"/>
  <c r="B7" i="2"/>
  <c r="B8" i="2"/>
  <c r="B178" i="2" s="1"/>
  <c r="B9" i="2"/>
  <c r="B31" i="2"/>
  <c r="B33" i="2"/>
  <c r="B35" i="2"/>
  <c r="B37" i="2"/>
  <c r="B23" i="2"/>
  <c r="B24" i="2"/>
  <c r="B25" i="2"/>
  <c r="B70" i="2"/>
  <c r="B69" i="2" s="1"/>
  <c r="B68" i="2"/>
  <c r="B133" i="2" s="1"/>
  <c r="B64" i="2"/>
  <c r="B131" i="2" s="1"/>
  <c r="B58" i="2"/>
  <c r="B56" i="2" s="1"/>
  <c r="B10" i="2"/>
  <c r="B83" i="2" s="1"/>
  <c r="B88" i="2"/>
  <c r="B129" i="2"/>
  <c r="B86" i="2"/>
  <c r="B202" i="2"/>
  <c r="B203" i="2"/>
  <c r="B193" i="2"/>
  <c r="B194" i="2"/>
  <c r="B195" i="2"/>
  <c r="B196" i="2"/>
  <c r="B197" i="2"/>
  <c r="B198" i="2"/>
  <c r="B179" i="2"/>
  <c r="B180" i="2"/>
  <c r="B181" i="2"/>
  <c r="B182" i="2"/>
  <c r="B183" i="2"/>
  <c r="B184" i="2"/>
  <c r="B185" i="2"/>
  <c r="B186" i="2"/>
  <c r="B187" i="2"/>
  <c r="B188" i="2"/>
  <c r="B189" i="2"/>
  <c r="B236" i="2"/>
  <c r="B28" i="1"/>
  <c r="B121" i="1"/>
  <c r="B89" i="1"/>
  <c r="B86" i="1"/>
  <c r="B75" i="1"/>
  <c r="B57" i="1"/>
  <c r="B63" i="1"/>
  <c r="B12" i="1"/>
  <c r="B227" i="1" s="1"/>
  <c r="B33" i="1"/>
  <c r="B35" i="1"/>
  <c r="B37" i="1"/>
  <c r="B39" i="1"/>
  <c r="B134" i="1"/>
  <c r="B201" i="1"/>
  <c r="B88" i="1"/>
  <c r="B211" i="1" s="1"/>
  <c r="B212" i="1" s="1"/>
  <c r="B178" i="1"/>
  <c r="B208" i="1" s="1"/>
  <c r="B210" i="1" s="1"/>
  <c r="B206" i="1"/>
  <c r="B192" i="1"/>
  <c r="B70" i="1"/>
  <c r="B68" i="1"/>
  <c r="B128" i="1"/>
  <c r="B132" i="1"/>
  <c r="B142" i="1"/>
  <c r="B233" i="1" s="1"/>
  <c r="B249" i="1"/>
  <c r="B41" i="1"/>
  <c r="B214" i="1" l="1"/>
  <c r="B216" i="1" s="1"/>
  <c r="B222" i="2"/>
  <c r="B62" i="2"/>
  <c r="B43" i="1"/>
  <c r="B44" i="1" s="1"/>
  <c r="B50" i="1" s="1"/>
  <c r="B80" i="2"/>
  <c r="B210" i="2"/>
  <c r="B32" i="2"/>
  <c r="B82" i="2"/>
  <c r="B36" i="2"/>
  <c r="B38" i="2"/>
  <c r="B34" i="2"/>
  <c r="B73" i="1"/>
  <c r="B77" i="1" s="1"/>
  <c r="B149" i="1" s="1"/>
  <c r="B247" i="1" s="1"/>
  <c r="B238" i="1"/>
  <c r="B123" i="1"/>
  <c r="B151" i="1" s="1"/>
  <c r="B200" i="2"/>
  <c r="B91" i="1"/>
  <c r="B150" i="1" s="1"/>
  <c r="B67" i="2"/>
  <c r="B191" i="2"/>
  <c r="B205" i="2"/>
  <c r="B127" i="2"/>
  <c r="B12" i="2"/>
  <c r="B227" i="2" s="1"/>
  <c r="B40" i="2"/>
  <c r="B27" i="2"/>
  <c r="B120" i="2"/>
  <c r="B81" i="2"/>
  <c r="B74" i="2"/>
  <c r="B141" i="2"/>
  <c r="B42" i="2" l="1"/>
  <c r="B43" i="2" s="1"/>
  <c r="B147" i="2" s="1"/>
  <c r="B72" i="2"/>
  <c r="B76" i="2" s="1"/>
  <c r="B148" i="2" s="1"/>
  <c r="B209" i="2"/>
  <c r="B122" i="2"/>
  <c r="B150" i="2" s="1"/>
  <c r="B242" i="1"/>
  <c r="B207" i="2"/>
  <c r="B148" i="1"/>
  <c r="B136" i="1"/>
  <c r="B138" i="1" s="1"/>
  <c r="B140" i="1" s="1"/>
  <c r="B144" i="1" s="1"/>
  <c r="B152" i="1" s="1"/>
  <c r="B246" i="1" s="1"/>
  <c r="B87" i="2"/>
  <c r="B211" i="2" s="1"/>
  <c r="B212" i="2" s="1"/>
  <c r="B85" i="2"/>
  <c r="B90" i="2" s="1"/>
  <c r="B149" i="2" s="1"/>
  <c r="B214" i="2" l="1"/>
  <c r="B216" i="2" s="1"/>
  <c r="B154" i="1"/>
  <c r="B221" i="1" s="1"/>
  <c r="B224" i="1" s="1"/>
  <c r="B49" i="2"/>
  <c r="B135" i="2"/>
  <c r="B137" i="2" s="1"/>
  <c r="B139" i="2" s="1"/>
  <c r="B143" i="2" s="1"/>
  <c r="B151" i="2" s="1"/>
  <c r="B153" i="2" s="1"/>
  <c r="B221" i="2" s="1"/>
  <c r="B245" i="1" l="1"/>
  <c r="B228" i="2"/>
  <c r="B230" i="2" s="1"/>
  <c r="B224" i="2"/>
  <c r="B228" i="1" l="1"/>
  <c r="B230" i="1" s="1"/>
  <c r="B248" i="1"/>
  <c r="B251" i="1" s="1"/>
  <c r="B246" i="2"/>
  <c r="B231" i="2"/>
  <c r="B242" i="2" s="1"/>
  <c r="B235" i="2"/>
  <c r="B238" i="2" s="1"/>
  <c r="B241" i="1" l="1"/>
  <c r="B243" i="1" s="1"/>
  <c r="B248" i="2" s="1"/>
  <c r="B232" i="1"/>
  <c r="B235" i="1" s="1"/>
  <c r="B240" i="2" s="1"/>
  <c r="B237" i="1"/>
  <c r="B239" i="1" s="1"/>
  <c r="B244" i="2" s="1"/>
  <c r="B23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Ochßner</author>
  </authors>
  <commentList>
    <comment ref="B6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Tim Ochßner:</t>
        </r>
        <r>
          <rPr>
            <sz val="9"/>
            <color indexed="81"/>
            <rFont val="Tahoma"/>
            <charset val="1"/>
          </rPr>
          <t xml:space="preserve">
Betriebswirtschaftlich sinnvoll ist hier den Neuwert für alle Maschinen einzusetzen. Das Proghramm schreibt die Werte mit einer Nutzungsdauer von 10 Jahren ab.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</author>
  </authors>
  <commentList>
    <comment ref="B246" authorId="0" shapeId="0" xr:uid="{00000000-0006-0000-0100-000001000000}">
      <text>
        <r>
          <rPr>
            <b/>
            <sz val="8"/>
            <color indexed="81"/>
            <rFont val="Tahoma"/>
          </rPr>
          <t>Nur für die Sorte</t>
        </r>
      </text>
    </comment>
  </commentList>
</comments>
</file>

<file path=xl/sharedStrings.xml><?xml version="1.0" encoding="utf-8"?>
<sst xmlns="http://schemas.openxmlformats.org/spreadsheetml/2006/main" count="337" uniqueCount="198">
  <si>
    <t>Betrieb:</t>
  </si>
  <si>
    <t>Betrieb</t>
  </si>
  <si>
    <t>Liter pro Hektar (5000 bis 9000)</t>
  </si>
  <si>
    <t>oder Kilogramm pro Hektar (4000  bis 12000)</t>
  </si>
  <si>
    <t>Erlös pro ha</t>
  </si>
  <si>
    <t>2. Variable Kosten</t>
  </si>
  <si>
    <t>2.1. Variable Kosten Außenwirtschaft</t>
  </si>
  <si>
    <t>a. Anlagenabschreibungen</t>
  </si>
  <si>
    <t>b. Düngemittel</t>
  </si>
  <si>
    <t>c. Pflanzenschutz</t>
  </si>
  <si>
    <t>d. Herbizide</t>
  </si>
  <si>
    <t>e. var. Maschinenkosten</t>
  </si>
  <si>
    <t>2.2. Variable Kosten Kellerwirtschaft</t>
  </si>
  <si>
    <t>Deckungsbeitrag:</t>
  </si>
  <si>
    <t>Erlös abzüglich variable Kosten</t>
  </si>
  <si>
    <t xml:space="preserve"> </t>
  </si>
  <si>
    <t>Deckungsbeitrag</t>
  </si>
  <si>
    <t>3. Fixe Kosten</t>
  </si>
  <si>
    <t>3.3. Ausstattung Keller</t>
  </si>
  <si>
    <t>Summe der Abschreibungen:</t>
  </si>
  <si>
    <t>Weinbaufläche in ha</t>
  </si>
  <si>
    <t>4. Sonstige Kosten</t>
  </si>
  <si>
    <t>4.1. Pachtzahlungen</t>
  </si>
  <si>
    <t>4.3. Sozialabgaben</t>
  </si>
  <si>
    <t>4.4. Sonstiges</t>
  </si>
  <si>
    <t>Summe Sonstiger Kosten</t>
  </si>
  <si>
    <t>Eingesetzte Fremdarbeitskräfte in Stunden</t>
  </si>
  <si>
    <t>Sonstige Kosten pro ha</t>
  </si>
  <si>
    <t>5.1. Wasser/Abwasser/Energie/Telefon</t>
  </si>
  <si>
    <t>5.7.  Buchführungskosten</t>
  </si>
  <si>
    <t>Summe der Allgemeinen Betriebskosten</t>
  </si>
  <si>
    <t>geteilt durch die bewirtsch. Fläche</t>
  </si>
  <si>
    <t>Allgemeine Betriebskosten pro ha</t>
  </si>
  <si>
    <t>6. Kapitalverzinsung</t>
  </si>
  <si>
    <t>6.1. Gebäude (Wert siehe Fixe Kosten)</t>
  </si>
  <si>
    <t>6.2. Anlagen und Boden</t>
  </si>
  <si>
    <t>6.3. Maschinen (Wert siehe Fixe Kosten)</t>
  </si>
  <si>
    <t>6.4. Kellerei (Wert siehe Fixe Kosten)</t>
  </si>
  <si>
    <t>6.5. Umlaufkapital (1,5 fache der bewert. Ernte)</t>
  </si>
  <si>
    <t>Summe der Werte</t>
  </si>
  <si>
    <t>geteilt durch die bewirtschaftete Fläche (ha)</t>
  </si>
  <si>
    <t>Kapitalverzinsungsbelastung pro ha</t>
  </si>
  <si>
    <t>Kostenzusammenstellung</t>
  </si>
  <si>
    <t>2. Variable Kosten pro ha</t>
  </si>
  <si>
    <t>3. Fixe Kosten pro ha</t>
  </si>
  <si>
    <t>4. Sonstige Kosten pro ha</t>
  </si>
  <si>
    <t>5. Allgemeine Betriebskosten pro ha</t>
  </si>
  <si>
    <t>6. Kapitalverzinsung pro ha</t>
  </si>
  <si>
    <t>Summe der Kosten pro ha</t>
  </si>
  <si>
    <t>Eigener Wert</t>
  </si>
  <si>
    <t>Rebschnitt</t>
  </si>
  <si>
    <t>Biegen</t>
  </si>
  <si>
    <t>Ausbrechen</t>
  </si>
  <si>
    <t>Aufheften</t>
  </si>
  <si>
    <t>Gipfeln</t>
  </si>
  <si>
    <t>Düngung</t>
  </si>
  <si>
    <t>Traubenernte</t>
  </si>
  <si>
    <t>Gewinn pro ha</t>
  </si>
  <si>
    <t>f. Sonstiges Material</t>
  </si>
  <si>
    <t xml:space="preserve">Varriable Kosten pro Liter </t>
  </si>
  <si>
    <t>g. Lesekosten Traubenerntemaschine</t>
  </si>
  <si>
    <t>h. Hagelversicherung</t>
  </si>
  <si>
    <t>Betriebswirtschaftliche Kennzahlen</t>
  </si>
  <si>
    <t>geteilt durch erzeugte Einheit (Liter/ ha)</t>
  </si>
  <si>
    <t>abzüglich Kapitalverzinsung pro ha</t>
  </si>
  <si>
    <t>abzüglich Fixe Kosten pro ha</t>
  </si>
  <si>
    <t>Summe der Kosten pro ha (kurzfristig)</t>
  </si>
  <si>
    <t>abzüglich Summe der Kosten pro ha</t>
  </si>
  <si>
    <r>
      <t xml:space="preserve"> 1. Erlös: </t>
    </r>
    <r>
      <rPr>
        <b/>
        <sz val="10"/>
        <rFont val="Arial"/>
        <family val="2"/>
      </rPr>
      <t>(Mehrwertsteuer beachten)</t>
    </r>
  </si>
  <si>
    <r>
      <t xml:space="preserve">Variable Kosten </t>
    </r>
    <r>
      <rPr>
        <b/>
        <sz val="12"/>
        <rFont val="Arial"/>
        <family val="2"/>
      </rPr>
      <t>Außenwirtschaft</t>
    </r>
  </si>
  <si>
    <r>
      <t xml:space="preserve">Variable Kosten </t>
    </r>
    <r>
      <rPr>
        <b/>
        <sz val="10"/>
        <rFont val="Arial"/>
        <family val="2"/>
      </rPr>
      <t>insgesamt pro ha</t>
    </r>
  </si>
  <si>
    <r>
      <t>Abschreibung</t>
    </r>
    <r>
      <rPr>
        <b/>
        <sz val="10"/>
        <rFont val="Arial"/>
        <family val="2"/>
      </rPr>
      <t xml:space="preserve"> pro Jahr und ha</t>
    </r>
  </si>
  <si>
    <r>
      <t xml:space="preserve">7. Arbeitsstunden </t>
    </r>
    <r>
      <rPr>
        <b/>
        <sz val="10"/>
        <rFont val="Arial"/>
        <family val="2"/>
      </rPr>
      <t>pro ha</t>
    </r>
  </si>
  <si>
    <r>
      <t xml:space="preserve">Variable Kosten </t>
    </r>
    <r>
      <rPr>
        <b/>
        <sz val="12"/>
        <rFont val="Arial"/>
        <family val="2"/>
      </rPr>
      <t>Kellerwirtschaft</t>
    </r>
  </si>
  <si>
    <t>3.1. Gebäudeabschreibungen (2% v. Neuwert)</t>
  </si>
  <si>
    <t>3.2. Maschinenabschreibungen (10% v.Neuwert)</t>
  </si>
  <si>
    <t xml:space="preserve">     (Keller/Kelterhaus 80.-- €/m3)</t>
  </si>
  <si>
    <t xml:space="preserve">     (Flaschenlager      120.-- €/m3)</t>
  </si>
  <si>
    <t xml:space="preserve">     (Probierraum         170.-- €/m3)</t>
  </si>
  <si>
    <t xml:space="preserve">     (Maschinenhalle      50.-- €/m3)</t>
  </si>
  <si>
    <t>a. Faßlager (ca. 0,50 €/L, AfA 5% v. Neuwert)</t>
  </si>
  <si>
    <t>b. Kellereimaschinen (5000.-- € - 50000 .-- €, 10% v. Neuw.)</t>
  </si>
  <si>
    <t xml:space="preserve">                                                     (€/ha)          </t>
  </si>
  <si>
    <t>b.Ausbau/Füllung                 (€/Liter)</t>
  </si>
  <si>
    <t xml:space="preserve">c.Ausstattung                        (€/Liter)   </t>
  </si>
  <si>
    <t xml:space="preserve">d. Vertrieb/Werbung             (€/Liter)                          </t>
  </si>
  <si>
    <t xml:space="preserve">5.5. Berufsverbände </t>
  </si>
  <si>
    <t xml:space="preserve">5.4. Betriebshaftpflicht </t>
  </si>
  <si>
    <t xml:space="preserve">5.3. Berufsgenossenschaft </t>
  </si>
  <si>
    <t xml:space="preserve">5. Allgemeine Betriebskosten </t>
  </si>
  <si>
    <t xml:space="preserve">    (wird berechnet)                    (€/ha)          </t>
  </si>
  <si>
    <t>Kurzfristige Preisuntergrenze (€/kg oder €/Liter)</t>
  </si>
  <si>
    <t>Preisuntergrenze (€/kg oder €/Liter))</t>
  </si>
  <si>
    <t>Preis pro Liter (2,50.- bis 7,50.- €)</t>
  </si>
  <si>
    <t>oder pro Kilogramm (0,5.- bis 2,00.- €)</t>
  </si>
  <si>
    <t>geteilt durch erzeugte Einheit (Liter oder kg / ha)</t>
  </si>
  <si>
    <t xml:space="preserve">a.Kelterung            (€/Liter)      </t>
  </si>
  <si>
    <t xml:space="preserve">bitte nur blaue Felder eintragen </t>
  </si>
  <si>
    <t>Lohn pro Stunde</t>
  </si>
  <si>
    <t>Summe der Arbeitsstunden pro Hektar</t>
  </si>
  <si>
    <t>Summe der vom Betrieb zu leistenden Arbeitsstunden pro Hektar</t>
  </si>
  <si>
    <t xml:space="preserve">     (50000 bis 200000.--€)</t>
  </si>
  <si>
    <t>Summe der vom Betrieb zu leistenden Arbeitsstunden im Betrieb</t>
  </si>
  <si>
    <t>Trauben abladen/mahlen</t>
  </si>
  <si>
    <t>Trauben aufschütten</t>
  </si>
  <si>
    <t>Trauben pressen 1000l</t>
  </si>
  <si>
    <t>Mosteinlagerung 1000l</t>
  </si>
  <si>
    <t>Gärführung</t>
  </si>
  <si>
    <t>Anreicherung</t>
  </si>
  <si>
    <t>Abstich</t>
  </si>
  <si>
    <t>Schönung</t>
  </si>
  <si>
    <t>Filtration grob</t>
  </si>
  <si>
    <t>Filtration EK</t>
  </si>
  <si>
    <t>Allgemeine Kellerarbeiten</t>
  </si>
  <si>
    <t>Summe</t>
  </si>
  <si>
    <t>Flaschen sortieren + reinigen</t>
  </si>
  <si>
    <t xml:space="preserve">Vor- und Nacharb. Füllung </t>
  </si>
  <si>
    <t>Füllung</t>
  </si>
  <si>
    <t>Lagerung</t>
  </si>
  <si>
    <t>Allgemeine Arbeiten</t>
  </si>
  <si>
    <t>Ausstattung</t>
  </si>
  <si>
    <t>Verkauf</t>
  </si>
  <si>
    <t>Außenwirtschaft</t>
  </si>
  <si>
    <t>Faßpflege</t>
  </si>
  <si>
    <t>Zugekaufte Arbeitsstunden pro Hektar</t>
  </si>
  <si>
    <t>Bewirtschaftete Fläche für die Sorte</t>
  </si>
  <si>
    <t>Kalkulationsdatum:</t>
  </si>
  <si>
    <t>Bruttolohn der eingesetzten Arbeit</t>
  </si>
  <si>
    <t>Sorte</t>
  </si>
  <si>
    <t>Vom Betrieb insgesamt bewirtschaftete Fläche in Hektar</t>
  </si>
  <si>
    <t>Weinbaufläche der Sorte in ha</t>
  </si>
  <si>
    <t>Summe der Arbeitsstunden pro Hektar für die Sorte</t>
  </si>
  <si>
    <t>Summe der Arbeitsstunden im Restbetrieb</t>
  </si>
  <si>
    <t>Restfläche in ha</t>
  </si>
  <si>
    <t>Summe der vom Betrieb zu leistenden Arbeitsstunden pro Hektar für die Sorte</t>
  </si>
  <si>
    <t>Kennzahlen für die Sorte</t>
  </si>
  <si>
    <t>Preisuntergrenze der Sorte (€/kg oder €/Liter))</t>
  </si>
  <si>
    <t>Bruttolohn der eingesetzten Arbeit der Sorte</t>
  </si>
  <si>
    <r>
      <t xml:space="preserve"> 1. Erlös der Sorte: </t>
    </r>
    <r>
      <rPr>
        <b/>
        <sz val="10"/>
        <rFont val="Arial"/>
        <family val="2"/>
      </rPr>
      <t>(Mehrwertsteuer beachten)</t>
    </r>
  </si>
  <si>
    <t>2. Variable Kosten der Sorte</t>
  </si>
  <si>
    <t>Summe der zugekauften Arbeitsstunden im Betrieb</t>
  </si>
  <si>
    <t>Summe der zugekauften Arbeitsstunden der Sorte</t>
  </si>
  <si>
    <t>4.3. Sozialabgaben für die Sorte</t>
  </si>
  <si>
    <r>
      <t>4. Sonstige Kosten</t>
    </r>
    <r>
      <rPr>
        <b/>
        <sz val="15"/>
        <color indexed="10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Werte aus Basistabelle errechnet, gegebenenfalls ändern!</t>
    </r>
  </si>
  <si>
    <t>Summe der benötigten Arbeitsstunden im Betrieb</t>
  </si>
  <si>
    <t>dividiert durch den gesamten Arbeitsbedarf pro ha</t>
  </si>
  <si>
    <t>Bruttolohn für vom Betrieb eingesetzten Arbeitsstunden</t>
  </si>
  <si>
    <t>Zugekaufte Arbeitsstunden der Sorte pro Hektar</t>
  </si>
  <si>
    <t>Hier werden die Kosten für den ganzen Betrieb eingetragen.</t>
  </si>
  <si>
    <t>dividiert durch die vom Betrieb zu leistenden Arbeitsstunden pro Hektar</t>
  </si>
  <si>
    <t>Kellerwirtschaft ( Arbeitszeit für die produzierte Menge pro ha)</t>
  </si>
  <si>
    <t>Ausbau  ( Arbeitszeit für die produzierte Menge pro ha)</t>
  </si>
  <si>
    <t>Marketing  ( Arbeitszeit für die produzierte Menge pro ha)</t>
  </si>
  <si>
    <t>multipliziert mit der bewirtschafteten Fläche</t>
  </si>
  <si>
    <t>multipliziert mit den bewirtschafteten Einzelflächen</t>
  </si>
  <si>
    <t>Um den Fremdlohn relativierter Gewinn pro Hektar</t>
  </si>
  <si>
    <t>4.2. Lohnzahlungen an Fremde</t>
  </si>
  <si>
    <t>4.2. Lohnzahlungen an Fremde für die Sorte</t>
  </si>
  <si>
    <t xml:space="preserve">bitte blaue und grüne Felder eintragen </t>
  </si>
  <si>
    <t>Bewirtschaftete Fläche in Hektar (nur Ertragsrebfläche)</t>
  </si>
  <si>
    <t>Verzinsung (2,0%)</t>
  </si>
  <si>
    <t>Gewinn/Verlust der Sorte pro ha</t>
  </si>
  <si>
    <t>Gewinn/Verlust der Sorte</t>
  </si>
  <si>
    <t>Gewinn/Verlust des Betriebes gesamt (siehe Basistabelle)</t>
  </si>
  <si>
    <t>Bruttolohn der eingesetzten Arbeit im Betrieb (siehe Basistabelle)</t>
  </si>
  <si>
    <t xml:space="preserve">Bruttolohn für die eingesetzten Betriebsarbeitsstunden für die Sorte </t>
  </si>
  <si>
    <t>Bruttolohn für die eingesetzten Betriebsarbeitsstunden im Betrieb (siehe Basistabelle)</t>
  </si>
  <si>
    <t>Gewinn/Verlust Betrieb</t>
  </si>
  <si>
    <t>Gewinn/Verlust pro ha</t>
  </si>
  <si>
    <t>Gewinn/Verlust pro Hektar</t>
  </si>
  <si>
    <t>Gewinn/verlust pro ha</t>
  </si>
  <si>
    <t>Gewinn/Verlust pro ha Weinbaubetrieb (siehe Basistabelle)</t>
  </si>
  <si>
    <t>h. Kosten für Lohnmaschineneinsatz</t>
  </si>
  <si>
    <t>i. Vielgefahrenversicherung/Hagelversicherung</t>
  </si>
  <si>
    <t>Ablegen der Drähte</t>
  </si>
  <si>
    <t>Vorschneiden</t>
  </si>
  <si>
    <t>Ausheben des Holzes</t>
  </si>
  <si>
    <t xml:space="preserve"> org. Düngung</t>
  </si>
  <si>
    <t>Drahtrahmenreparatur</t>
  </si>
  <si>
    <t>Rebholz häckseln</t>
  </si>
  <si>
    <t>Ansaat Begrünung</t>
  </si>
  <si>
    <t>Pflanzenschutz</t>
  </si>
  <si>
    <t>Mulchen/Laubschnitt und Scheibe</t>
  </si>
  <si>
    <t>Allgemeinarbeiten</t>
  </si>
  <si>
    <t xml:space="preserve">     (100000 bis 250000.--€)</t>
  </si>
  <si>
    <t>5.2. Grundsteuer</t>
  </si>
  <si>
    <t>5.8 Landwirtschaftlicher Kammerbeitrag</t>
  </si>
  <si>
    <t>5.9. Wirtschafswegebeitrag</t>
  </si>
  <si>
    <t>5.10 Wiederaufbaukasse</t>
  </si>
  <si>
    <t>5.6. Stabifond (67,--€ pro ha)</t>
  </si>
  <si>
    <t>5.11. Weinabsatzförderung (77.--€/ha)</t>
  </si>
  <si>
    <t>5.12. Sonst.Kosten</t>
  </si>
  <si>
    <r>
      <t>Kalkulationsschema Weinbau</t>
    </r>
    <r>
      <rPr>
        <b/>
        <sz val="12"/>
        <rFont val="Arial"/>
        <family val="2"/>
      </rPr>
      <t xml:space="preserve"> </t>
    </r>
    <r>
      <rPr>
        <b/>
        <sz val="10"/>
        <color theme="0"/>
        <rFont val="Arial"/>
        <family val="2"/>
      </rPr>
      <t>(Tim Ochßner, Landratsamt Karlsruhe 01/2023)</t>
    </r>
  </si>
  <si>
    <r>
      <t>Abschreibung</t>
    </r>
    <r>
      <rPr>
        <b/>
        <sz val="10"/>
        <color theme="0"/>
        <rFont val="Arial"/>
        <family val="2"/>
      </rPr>
      <t xml:space="preserve"> pro Jahr und ha</t>
    </r>
  </si>
  <si>
    <r>
      <t xml:space="preserve">Variable Kosten </t>
    </r>
    <r>
      <rPr>
        <b/>
        <sz val="12"/>
        <color theme="0"/>
        <rFont val="Arial"/>
        <family val="2"/>
      </rPr>
      <t>Kellerwirtschaft</t>
    </r>
  </si>
  <si>
    <r>
      <t xml:space="preserve">Variable Kosten </t>
    </r>
    <r>
      <rPr>
        <b/>
        <sz val="10"/>
        <color theme="0"/>
        <rFont val="Arial"/>
        <family val="2"/>
      </rPr>
      <t>insgesamt pro ha</t>
    </r>
  </si>
  <si>
    <r>
      <t xml:space="preserve">Variable Kosten </t>
    </r>
    <r>
      <rPr>
        <b/>
        <sz val="12"/>
        <color theme="0"/>
        <rFont val="Arial"/>
        <family val="2"/>
      </rPr>
      <t>Außenwirtschaft</t>
    </r>
  </si>
  <si>
    <r>
      <t>Kalkulationsschema Weinbau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(Tim Ochßner, Landratsamt Karlsruhe 01/2023)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</si>
</sst>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General_)"/>
    <numFmt numFmtId="165" formatCode="#,##0.00\ &quot;DM&quot;"/>
    <numFmt numFmtId="166" formatCode="#,##0\ &quot;DM&quot;"/>
    <numFmt numFmtId="167" formatCode="#,##0\ [$€-1]"/>
    <numFmt numFmtId="168" formatCode="#,##0.00\ [$€-1]"/>
    <numFmt numFmtId="169" formatCode="[$-407]d/\ mmm/\ yy;@"/>
  </numFmts>
  <fonts count="19" x14ac:knownFonts="1">
    <font>
      <sz val="10"/>
      <name val="Courier"/>
    </font>
    <font>
      <b/>
      <sz val="1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5"/>
      <color indexed="10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81"/>
      <name val="Tahoma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5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164" fontId="0" fillId="0" borderId="0"/>
  </cellStyleXfs>
  <cellXfs count="97">
    <xf numFmtId="164" fontId="0" fillId="0" borderId="0" xfId="0"/>
    <xf numFmtId="164" fontId="1" fillId="2" borderId="1" xfId="0" applyFont="1" applyFill="1" applyBorder="1" applyAlignment="1">
      <alignment horizontal="left" vertical="center"/>
    </xf>
    <xf numFmtId="164" fontId="2" fillId="0" borderId="0" xfId="0" applyFont="1" applyAlignment="1">
      <alignment vertical="center"/>
    </xf>
    <xf numFmtId="164" fontId="3" fillId="0" borderId="2" xfId="0" applyFont="1" applyBorder="1" applyAlignment="1">
      <alignment horizontal="left" vertical="center"/>
    </xf>
    <xf numFmtId="164" fontId="3" fillId="0" borderId="3" xfId="0" applyFont="1" applyBorder="1" applyAlignment="1">
      <alignment horizontal="left" vertical="center"/>
    </xf>
    <xf numFmtId="164" fontId="3" fillId="2" borderId="2" xfId="0" applyFont="1" applyFill="1" applyBorder="1" applyAlignment="1">
      <alignment horizontal="left" vertical="center"/>
    </xf>
    <xf numFmtId="164" fontId="4" fillId="3" borderId="5" xfId="0" applyFont="1" applyFill="1" applyBorder="1" applyAlignment="1">
      <alignment vertical="center"/>
    </xf>
    <xf numFmtId="164" fontId="3" fillId="0" borderId="0" xfId="0" applyFont="1" applyAlignment="1">
      <alignment horizontal="left" vertical="center"/>
    </xf>
    <xf numFmtId="164" fontId="3" fillId="0" borderId="0" xfId="0" applyFont="1" applyAlignment="1">
      <alignment vertical="center"/>
    </xf>
    <xf numFmtId="164" fontId="2" fillId="0" borderId="0" xfId="0" applyFont="1" applyAlignment="1">
      <alignment horizontal="left" vertical="center"/>
    </xf>
    <xf numFmtId="164" fontId="1" fillId="2" borderId="6" xfId="0" applyFont="1" applyFill="1" applyBorder="1" applyAlignment="1">
      <alignment vertical="center"/>
    </xf>
    <xf numFmtId="164" fontId="5" fillId="2" borderId="0" xfId="0" applyFont="1" applyFill="1" applyAlignment="1">
      <alignment vertical="center"/>
    </xf>
    <xf numFmtId="164" fontId="5" fillId="4" borderId="0" xfId="0" applyFont="1" applyFill="1" applyAlignment="1">
      <alignment vertical="center"/>
    </xf>
    <xf numFmtId="164" fontId="2" fillId="0" borderId="7" xfId="0" applyFont="1" applyBorder="1" applyAlignment="1">
      <alignment horizontal="left" vertical="center"/>
    </xf>
    <xf numFmtId="164" fontId="2" fillId="0" borderId="7" xfId="0" applyFont="1" applyBorder="1" applyAlignment="1">
      <alignment vertical="center"/>
    </xf>
    <xf numFmtId="164" fontId="2" fillId="5" borderId="0" xfId="0" applyFont="1" applyFill="1" applyAlignment="1">
      <alignment horizontal="left" vertical="center"/>
    </xf>
    <xf numFmtId="164" fontId="2" fillId="5" borderId="0" xfId="0" applyFont="1" applyFill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6" borderId="0" xfId="0" applyFont="1" applyFill="1" applyAlignment="1">
      <alignment horizontal="left" vertical="center"/>
    </xf>
    <xf numFmtId="2" fontId="2" fillId="6" borderId="0" xfId="0" applyNumberFormat="1" applyFont="1" applyFill="1" applyAlignment="1">
      <alignment vertical="center"/>
    </xf>
    <xf numFmtId="164" fontId="3" fillId="0" borderId="1" xfId="0" applyFont="1" applyBorder="1" applyAlignment="1">
      <alignment horizontal="left" vertical="center"/>
    </xf>
    <xf numFmtId="164" fontId="3" fillId="4" borderId="1" xfId="0" applyFont="1" applyFill="1" applyBorder="1" applyAlignment="1">
      <alignment horizontal="left" vertical="center"/>
    </xf>
    <xf numFmtId="164" fontId="3" fillId="2" borderId="6" xfId="0" applyFont="1" applyFill="1" applyBorder="1" applyAlignment="1">
      <alignment vertical="center"/>
    </xf>
    <xf numFmtId="164" fontId="3" fillId="0" borderId="6" xfId="0" applyFont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4" fontId="2" fillId="2" borderId="2" xfId="0" applyFont="1" applyFill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164" fontId="2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164" fontId="3" fillId="0" borderId="2" xfId="0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167" fontId="2" fillId="0" borderId="0" xfId="0" applyNumberFormat="1" applyFont="1" applyAlignment="1">
      <alignment vertical="center"/>
    </xf>
    <xf numFmtId="168" fontId="2" fillId="0" borderId="0" xfId="0" applyNumberFormat="1" applyFont="1" applyAlignment="1">
      <alignment vertical="center"/>
    </xf>
    <xf numFmtId="167" fontId="2" fillId="5" borderId="0" xfId="0" applyNumberFormat="1" applyFont="1" applyFill="1" applyAlignment="1">
      <alignment vertical="center"/>
    </xf>
    <xf numFmtId="167" fontId="3" fillId="0" borderId="8" xfId="0" applyNumberFormat="1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168" fontId="3" fillId="0" borderId="2" xfId="0" applyNumberFormat="1" applyFont="1" applyBorder="1" applyAlignment="1">
      <alignment vertical="center"/>
    </xf>
    <xf numFmtId="168" fontId="3" fillId="2" borderId="2" xfId="0" applyNumberFormat="1" applyFont="1" applyFill="1" applyBorder="1" applyAlignment="1">
      <alignment vertical="center"/>
    </xf>
    <xf numFmtId="164" fontId="2" fillId="0" borderId="0" xfId="0" applyFont="1" applyAlignment="1" applyProtection="1">
      <alignment vertical="center"/>
      <protection locked="0"/>
    </xf>
    <xf numFmtId="164" fontId="2" fillId="7" borderId="2" xfId="0" applyFont="1" applyFill="1" applyBorder="1" applyAlignment="1" applyProtection="1">
      <alignment vertical="center"/>
      <protection locked="0"/>
    </xf>
    <xf numFmtId="164" fontId="2" fillId="4" borderId="0" xfId="0" applyFont="1" applyFill="1" applyAlignment="1">
      <alignment vertical="center"/>
    </xf>
    <xf numFmtId="167" fontId="2" fillId="7" borderId="2" xfId="0" applyNumberFormat="1" applyFont="1" applyFill="1" applyBorder="1" applyAlignment="1" applyProtection="1">
      <alignment vertical="center"/>
      <protection locked="0"/>
    </xf>
    <xf numFmtId="2" fontId="2" fillId="6" borderId="2" xfId="0" applyNumberFormat="1" applyFont="1" applyFill="1" applyBorder="1" applyAlignment="1">
      <alignment vertical="center"/>
    </xf>
    <xf numFmtId="168" fontId="2" fillId="7" borderId="2" xfId="0" applyNumberFormat="1" applyFont="1" applyFill="1" applyBorder="1" applyAlignment="1" applyProtection="1">
      <alignment vertical="center"/>
      <protection locked="0"/>
    </xf>
    <xf numFmtId="168" fontId="2" fillId="0" borderId="2" xfId="0" applyNumberFormat="1" applyFont="1" applyBorder="1" applyAlignment="1">
      <alignment vertical="center"/>
    </xf>
    <xf numFmtId="164" fontId="7" fillId="2" borderId="2" xfId="0" applyFont="1" applyFill="1" applyBorder="1"/>
    <xf numFmtId="164" fontId="8" fillId="0" borderId="2" xfId="0" applyFont="1" applyBorder="1"/>
    <xf numFmtId="164" fontId="3" fillId="0" borderId="2" xfId="0" applyFont="1" applyBorder="1"/>
    <xf numFmtId="164" fontId="3" fillId="0" borderId="0" xfId="0" applyFont="1" applyAlignment="1" applyProtection="1">
      <alignment vertical="center"/>
      <protection locked="0"/>
    </xf>
    <xf numFmtId="3" fontId="2" fillId="7" borderId="2" xfId="0" applyNumberFormat="1" applyFont="1" applyFill="1" applyBorder="1" applyAlignment="1" applyProtection="1">
      <alignment vertical="center"/>
      <protection locked="0"/>
    </xf>
    <xf numFmtId="164" fontId="3" fillId="5" borderId="2" xfId="0" applyFont="1" applyFill="1" applyBorder="1" applyAlignment="1">
      <alignment horizontal="left" vertical="center"/>
    </xf>
    <xf numFmtId="168" fontId="3" fillId="5" borderId="2" xfId="0" applyNumberFormat="1" applyFont="1" applyFill="1" applyBorder="1" applyAlignment="1">
      <alignment vertical="center"/>
    </xf>
    <xf numFmtId="2" fontId="2" fillId="6" borderId="2" xfId="0" applyNumberFormat="1" applyFont="1" applyFill="1" applyBorder="1" applyAlignment="1" applyProtection="1">
      <alignment vertical="center"/>
      <protection locked="0"/>
    </xf>
    <xf numFmtId="168" fontId="9" fillId="7" borderId="2" xfId="0" applyNumberFormat="1" applyFont="1" applyFill="1" applyBorder="1" applyAlignment="1" applyProtection="1">
      <alignment vertical="center"/>
      <protection locked="0"/>
    </xf>
    <xf numFmtId="1" fontId="3" fillId="0" borderId="2" xfId="0" applyNumberFormat="1" applyFont="1" applyBorder="1" applyAlignment="1">
      <alignment vertical="center"/>
    </xf>
    <xf numFmtId="164" fontId="1" fillId="3" borderId="1" xfId="0" applyFont="1" applyFill="1" applyBorder="1" applyAlignment="1">
      <alignment horizontal="left" vertical="center"/>
    </xf>
    <xf numFmtId="165" fontId="1" fillId="3" borderId="2" xfId="0" applyNumberFormat="1" applyFont="1" applyFill="1" applyBorder="1" applyAlignment="1">
      <alignment vertical="center"/>
    </xf>
    <xf numFmtId="164" fontId="2" fillId="3" borderId="0" xfId="0" applyFont="1" applyFill="1" applyAlignment="1">
      <alignment vertical="center"/>
    </xf>
    <xf numFmtId="164" fontId="2" fillId="3" borderId="2" xfId="0" applyFont="1" applyFill="1" applyBorder="1" applyAlignment="1">
      <alignment vertical="center"/>
    </xf>
    <xf numFmtId="164" fontId="3" fillId="3" borderId="4" xfId="0" applyFont="1" applyFill="1" applyBorder="1" applyAlignment="1">
      <alignment horizontal="left" vertical="center"/>
    </xf>
    <xf numFmtId="168" fontId="3" fillId="3" borderId="2" xfId="0" applyNumberFormat="1" applyFont="1" applyFill="1" applyBorder="1" applyAlignment="1">
      <alignment vertical="center"/>
    </xf>
    <xf numFmtId="164" fontId="3" fillId="3" borderId="2" xfId="0" applyFont="1" applyFill="1" applyBorder="1" applyAlignment="1">
      <alignment horizontal="left" vertical="center"/>
    </xf>
    <xf numFmtId="164" fontId="3" fillId="6" borderId="2" xfId="0" applyFont="1" applyFill="1" applyBorder="1" applyAlignment="1">
      <alignment horizontal="left" vertical="center"/>
    </xf>
    <xf numFmtId="164" fontId="2" fillId="6" borderId="0" xfId="0" applyFont="1" applyFill="1" applyAlignment="1">
      <alignment vertical="center"/>
    </xf>
    <xf numFmtId="169" fontId="2" fillId="7" borderId="2" xfId="0" applyNumberFormat="1" applyFont="1" applyFill="1" applyBorder="1" applyAlignment="1" applyProtection="1">
      <alignment vertical="center"/>
      <protection locked="0"/>
    </xf>
    <xf numFmtId="2" fontId="2" fillId="0" borderId="0" xfId="0" applyNumberFormat="1" applyFont="1" applyAlignment="1">
      <alignment vertical="center"/>
    </xf>
    <xf numFmtId="1" fontId="3" fillId="4" borderId="6" xfId="0" applyNumberFormat="1" applyFont="1" applyFill="1" applyBorder="1" applyAlignment="1">
      <alignment vertical="center"/>
    </xf>
    <xf numFmtId="1" fontId="2" fillId="0" borderId="0" xfId="0" applyNumberFormat="1" applyFont="1" applyAlignment="1">
      <alignment vertical="center"/>
    </xf>
    <xf numFmtId="164" fontId="12" fillId="0" borderId="0" xfId="0" applyFont="1" applyAlignment="1">
      <alignment vertical="center"/>
    </xf>
    <xf numFmtId="164" fontId="8" fillId="0" borderId="0" xfId="0" applyFont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3" fillId="3" borderId="2" xfId="0" applyNumberFormat="1" applyFont="1" applyFill="1" applyBorder="1" applyAlignment="1">
      <alignment vertical="center"/>
    </xf>
    <xf numFmtId="0" fontId="3" fillId="6" borderId="2" xfId="0" applyNumberFormat="1" applyFont="1" applyFill="1" applyBorder="1" applyAlignment="1">
      <alignment vertical="center"/>
    </xf>
    <xf numFmtId="164" fontId="2" fillId="0" borderId="2" xfId="0" applyFont="1" applyBorder="1" applyAlignment="1">
      <alignment horizontal="left" vertical="center"/>
    </xf>
    <xf numFmtId="164" fontId="1" fillId="2" borderId="2" xfId="0" applyFont="1" applyFill="1" applyBorder="1" applyAlignment="1">
      <alignment horizontal="left" vertical="center"/>
    </xf>
    <xf numFmtId="164" fontId="2" fillId="5" borderId="2" xfId="0" applyFont="1" applyFill="1" applyBorder="1" applyAlignment="1">
      <alignment horizontal="left" vertical="center"/>
    </xf>
    <xf numFmtId="164" fontId="2" fillId="5" borderId="2" xfId="0" applyFont="1" applyFill="1" applyBorder="1" applyAlignment="1">
      <alignment vertical="center"/>
    </xf>
    <xf numFmtId="166" fontId="2" fillId="0" borderId="2" xfId="0" applyNumberFormat="1" applyFont="1" applyBorder="1" applyAlignment="1">
      <alignment vertical="center"/>
    </xf>
    <xf numFmtId="167" fontId="2" fillId="0" borderId="2" xfId="0" applyNumberFormat="1" applyFont="1" applyBorder="1" applyAlignment="1">
      <alignment vertical="center"/>
    </xf>
    <xf numFmtId="164" fontId="12" fillId="0" borderId="2" xfId="0" applyFont="1" applyBorder="1" applyAlignment="1">
      <alignment vertical="center"/>
    </xf>
    <xf numFmtId="167" fontId="2" fillId="5" borderId="2" xfId="0" applyNumberFormat="1" applyFont="1" applyFill="1" applyBorder="1" applyAlignment="1">
      <alignment vertical="center"/>
    </xf>
    <xf numFmtId="164" fontId="2" fillId="6" borderId="2" xfId="0" applyFont="1" applyFill="1" applyBorder="1" applyAlignment="1">
      <alignment horizontal="left" vertical="center"/>
    </xf>
    <xf numFmtId="167" fontId="3" fillId="0" borderId="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167" fontId="16" fillId="8" borderId="2" xfId="0" applyNumberFormat="1" applyFont="1" applyFill="1" applyBorder="1" applyAlignment="1">
      <alignment vertical="center"/>
    </xf>
    <xf numFmtId="164" fontId="5" fillId="0" borderId="2" xfId="0" applyFont="1" applyBorder="1" applyAlignment="1">
      <alignment vertical="center"/>
    </xf>
    <xf numFmtId="164" fontId="1" fillId="9" borderId="2" xfId="0" applyFont="1" applyFill="1" applyBorder="1" applyAlignment="1">
      <alignment horizontal="left" vertical="center"/>
    </xf>
    <xf numFmtId="164" fontId="1" fillId="9" borderId="2" xfId="0" applyFont="1" applyFill="1" applyBorder="1" applyAlignment="1">
      <alignment vertical="center"/>
    </xf>
    <xf numFmtId="164" fontId="3" fillId="9" borderId="2" xfId="0" applyFont="1" applyFill="1" applyBorder="1" applyAlignment="1">
      <alignment vertical="center"/>
    </xf>
    <xf numFmtId="164" fontId="17" fillId="4" borderId="1" xfId="0" applyFont="1" applyFill="1" applyBorder="1" applyAlignment="1">
      <alignment horizontal="left" vertical="center"/>
    </xf>
    <xf numFmtId="167" fontId="16" fillId="4" borderId="8" xfId="0" applyNumberFormat="1" applyFont="1" applyFill="1" applyBorder="1" applyAlignment="1">
      <alignment vertical="center"/>
    </xf>
    <xf numFmtId="164" fontId="16" fillId="4" borderId="1" xfId="0" applyFont="1" applyFill="1" applyBorder="1" applyAlignment="1">
      <alignment horizontal="left" vertical="center"/>
    </xf>
    <xf numFmtId="167" fontId="16" fillId="10" borderId="2" xfId="0" applyNumberFormat="1" applyFont="1" applyFill="1" applyBorder="1" applyAlignment="1">
      <alignment vertical="center"/>
    </xf>
    <xf numFmtId="4" fontId="2" fillId="7" borderId="2" xfId="0" applyNumberFormat="1" applyFont="1" applyFill="1" applyBorder="1" applyAlignment="1" applyProtection="1">
      <alignment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218" transitionEvaluation="1"/>
  <dimension ref="A1:IV251"/>
  <sheetViews>
    <sheetView topLeftCell="A218" zoomScaleNormal="100" zoomScaleSheetLayoutView="120" workbookViewId="0">
      <selection activeCell="B167" sqref="B167"/>
    </sheetView>
  </sheetViews>
  <sheetFormatPr baseColWidth="10" defaultColWidth="12" defaultRowHeight="12.75" x14ac:dyDescent="0.15"/>
  <cols>
    <col min="1" max="1" width="64.5" style="27" customWidth="1"/>
    <col min="2" max="2" width="25.875" style="27" customWidth="1"/>
    <col min="3" max="5" width="10.25" style="27" customWidth="1"/>
    <col min="6" max="16384" width="12" style="27"/>
  </cols>
  <sheetData>
    <row r="1" spans="1:2" ht="19.5" x14ac:dyDescent="0.15">
      <c r="A1" s="95" t="s">
        <v>192</v>
      </c>
      <c r="B1" s="95"/>
    </row>
    <row r="2" spans="1:2" s="30" customFormat="1" x14ac:dyDescent="0.15">
      <c r="A2" s="3" t="s">
        <v>0</v>
      </c>
      <c r="B2" s="41"/>
    </row>
    <row r="3" spans="1:2" x14ac:dyDescent="0.15">
      <c r="A3" s="75" t="s">
        <v>126</v>
      </c>
      <c r="B3" s="66"/>
    </row>
    <row r="4" spans="1:2" s="88" customFormat="1" ht="19.5" x14ac:dyDescent="0.15">
      <c r="A4" s="89" t="s">
        <v>68</v>
      </c>
      <c r="B4" s="90"/>
    </row>
    <row r="5" spans="1:2" x14ac:dyDescent="0.15">
      <c r="B5" s="27" t="s">
        <v>97</v>
      </c>
    </row>
    <row r="6" spans="1:2" x14ac:dyDescent="0.15">
      <c r="A6" s="75" t="s">
        <v>93</v>
      </c>
      <c r="B6" s="45">
        <v>0</v>
      </c>
    </row>
    <row r="7" spans="1:2" x14ac:dyDescent="0.15">
      <c r="A7" s="75" t="s">
        <v>94</v>
      </c>
      <c r="B7" s="45">
        <v>0</v>
      </c>
    </row>
    <row r="8" spans="1:2" x14ac:dyDescent="0.15">
      <c r="A8" s="75" t="s">
        <v>2</v>
      </c>
      <c r="B8" s="41">
        <v>0</v>
      </c>
    </row>
    <row r="9" spans="1:2" x14ac:dyDescent="0.15">
      <c r="A9" s="75" t="s">
        <v>3</v>
      </c>
      <c r="B9" s="41">
        <v>1</v>
      </c>
    </row>
    <row r="10" spans="1:2" x14ac:dyDescent="0.15">
      <c r="A10" s="27" t="s">
        <v>159</v>
      </c>
      <c r="B10" s="54">
        <v>1</v>
      </c>
    </row>
    <row r="12" spans="1:2" ht="19.5" x14ac:dyDescent="0.15">
      <c r="A12" s="87" t="s">
        <v>4</v>
      </c>
      <c r="B12" s="87">
        <f>(B6+B7)*(B8+B9)</f>
        <v>0</v>
      </c>
    </row>
    <row r="13" spans="1:2" x14ac:dyDescent="0.15">
      <c r="A13" s="75"/>
    </row>
    <row r="14" spans="1:2" s="88" customFormat="1" ht="19.5" x14ac:dyDescent="0.15">
      <c r="A14" s="89" t="s">
        <v>5</v>
      </c>
      <c r="B14" s="90"/>
    </row>
    <row r="16" spans="1:2" x14ac:dyDescent="0.15">
      <c r="A16" s="77" t="s">
        <v>6</v>
      </c>
      <c r="B16" s="78"/>
    </row>
    <row r="17" spans="1:2" x14ac:dyDescent="0.15">
      <c r="B17" s="27" t="s">
        <v>97</v>
      </c>
    </row>
    <row r="18" spans="1:2" x14ac:dyDescent="0.15">
      <c r="A18" s="75" t="s">
        <v>7</v>
      </c>
      <c r="B18" s="43">
        <v>0</v>
      </c>
    </row>
    <row r="19" spans="1:2" x14ac:dyDescent="0.15">
      <c r="A19" s="75" t="s">
        <v>8</v>
      </c>
      <c r="B19" s="43">
        <v>0</v>
      </c>
    </row>
    <row r="20" spans="1:2" x14ac:dyDescent="0.15">
      <c r="A20" s="75" t="s">
        <v>9</v>
      </c>
      <c r="B20" s="43">
        <v>0</v>
      </c>
    </row>
    <row r="21" spans="1:2" x14ac:dyDescent="0.15">
      <c r="A21" s="75" t="s">
        <v>10</v>
      </c>
      <c r="B21" s="43">
        <v>0</v>
      </c>
    </row>
    <row r="22" spans="1:2" x14ac:dyDescent="0.15">
      <c r="A22" s="75" t="s">
        <v>11</v>
      </c>
      <c r="B22" s="43">
        <v>0</v>
      </c>
    </row>
    <row r="23" spans="1:2" x14ac:dyDescent="0.15">
      <c r="A23" s="75" t="s">
        <v>58</v>
      </c>
      <c r="B23" s="43">
        <v>0</v>
      </c>
    </row>
    <row r="24" spans="1:2" x14ac:dyDescent="0.15">
      <c r="A24" s="75" t="s">
        <v>60</v>
      </c>
      <c r="B24" s="43">
        <v>0</v>
      </c>
    </row>
    <row r="25" spans="1:2" x14ac:dyDescent="0.15">
      <c r="A25" s="75" t="s">
        <v>172</v>
      </c>
      <c r="B25" s="43">
        <v>0</v>
      </c>
    </row>
    <row r="26" spans="1:2" x14ac:dyDescent="0.15">
      <c r="A26" s="75" t="s">
        <v>173</v>
      </c>
      <c r="B26" s="43">
        <v>0</v>
      </c>
    </row>
    <row r="27" spans="1:2" x14ac:dyDescent="0.15">
      <c r="B27" s="79"/>
    </row>
    <row r="28" spans="1:2" ht="19.5" x14ac:dyDescent="0.15">
      <c r="A28" s="87" t="s">
        <v>69</v>
      </c>
      <c r="B28" s="87">
        <f>SUM(B18:B27)</f>
        <v>0</v>
      </c>
    </row>
    <row r="29" spans="1:2" x14ac:dyDescent="0.15">
      <c r="A29" s="75"/>
    </row>
    <row r="30" spans="1:2" x14ac:dyDescent="0.15">
      <c r="A30" s="77" t="s">
        <v>12</v>
      </c>
      <c r="B30" s="78"/>
    </row>
    <row r="31" spans="1:2" x14ac:dyDescent="0.15">
      <c r="B31" s="27" t="s">
        <v>97</v>
      </c>
    </row>
    <row r="32" spans="1:2" x14ac:dyDescent="0.15">
      <c r="A32" s="75" t="s">
        <v>96</v>
      </c>
      <c r="B32" s="45">
        <v>0</v>
      </c>
    </row>
    <row r="33" spans="1:2" x14ac:dyDescent="0.15">
      <c r="A33" s="75" t="s">
        <v>90</v>
      </c>
      <c r="B33" s="46">
        <f>B32*B8</f>
        <v>0</v>
      </c>
    </row>
    <row r="34" spans="1:2" x14ac:dyDescent="0.15">
      <c r="A34" s="75" t="s">
        <v>83</v>
      </c>
      <c r="B34" s="45">
        <v>0</v>
      </c>
    </row>
    <row r="35" spans="1:2" x14ac:dyDescent="0.15">
      <c r="A35" s="75" t="s">
        <v>82</v>
      </c>
      <c r="B35" s="46">
        <f>B34*B8</f>
        <v>0</v>
      </c>
    </row>
    <row r="36" spans="1:2" x14ac:dyDescent="0.15">
      <c r="A36" s="75" t="s">
        <v>84</v>
      </c>
      <c r="B36" s="45">
        <v>0</v>
      </c>
    </row>
    <row r="37" spans="1:2" x14ac:dyDescent="0.15">
      <c r="A37" s="75" t="s">
        <v>82</v>
      </c>
      <c r="B37" s="46">
        <f>B36*B8</f>
        <v>0</v>
      </c>
    </row>
    <row r="38" spans="1:2" x14ac:dyDescent="0.15">
      <c r="A38" s="75" t="s">
        <v>85</v>
      </c>
      <c r="B38" s="45">
        <v>0</v>
      </c>
    </row>
    <row r="39" spans="1:2" x14ac:dyDescent="0.15">
      <c r="A39" s="75" t="s">
        <v>82</v>
      </c>
      <c r="B39" s="46">
        <f>B38*B8</f>
        <v>0</v>
      </c>
    </row>
    <row r="40" spans="1:2" x14ac:dyDescent="0.15">
      <c r="B40" s="46"/>
    </row>
    <row r="41" spans="1:2" x14ac:dyDescent="0.15">
      <c r="A41" s="75" t="s">
        <v>59</v>
      </c>
      <c r="B41" s="46">
        <f>B32+B34+B36+B38</f>
        <v>0</v>
      </c>
    </row>
    <row r="43" spans="1:2" ht="19.5" x14ac:dyDescent="0.15">
      <c r="A43" s="87" t="s">
        <v>73</v>
      </c>
      <c r="B43" s="87">
        <f>B33+B35+B37+B39</f>
        <v>0</v>
      </c>
    </row>
    <row r="44" spans="1:2" ht="19.5" x14ac:dyDescent="0.15">
      <c r="A44" s="87" t="s">
        <v>70</v>
      </c>
      <c r="B44" s="87">
        <f>B43+B28</f>
        <v>0</v>
      </c>
    </row>
    <row r="46" spans="1:2" x14ac:dyDescent="0.15">
      <c r="A46" s="75" t="s">
        <v>13</v>
      </c>
    </row>
    <row r="48" spans="1:2" x14ac:dyDescent="0.15">
      <c r="A48" s="75" t="s">
        <v>14</v>
      </c>
      <c r="B48" s="80"/>
    </row>
    <row r="49" spans="1:2" x14ac:dyDescent="0.15">
      <c r="B49" s="79"/>
    </row>
    <row r="50" spans="1:2" ht="19.5" x14ac:dyDescent="0.15">
      <c r="A50" s="87" t="s">
        <v>16</v>
      </c>
      <c r="B50" s="87">
        <f>B12-B44</f>
        <v>0</v>
      </c>
    </row>
    <row r="51" spans="1:2" x14ac:dyDescent="0.15">
      <c r="A51" s="75"/>
    </row>
    <row r="52" spans="1:2" x14ac:dyDescent="0.15">
      <c r="A52" s="75"/>
    </row>
    <row r="53" spans="1:2" x14ac:dyDescent="0.15">
      <c r="A53" s="75"/>
    </row>
    <row r="54" spans="1:2" x14ac:dyDescent="0.15">
      <c r="A54" s="75"/>
    </row>
    <row r="55" spans="1:2" s="88" customFormat="1" ht="19.5" x14ac:dyDescent="0.15">
      <c r="A55" s="89" t="s">
        <v>17</v>
      </c>
      <c r="B55" s="90"/>
    </row>
    <row r="56" spans="1:2" x14ac:dyDescent="0.15">
      <c r="A56" s="81" t="s">
        <v>148</v>
      </c>
      <c r="B56" s="27" t="s">
        <v>97</v>
      </c>
    </row>
    <row r="57" spans="1:2" x14ac:dyDescent="0.15">
      <c r="A57" s="77" t="s">
        <v>74</v>
      </c>
      <c r="B57" s="82">
        <f>MMULT(B59,0.02)</f>
        <v>0</v>
      </c>
    </row>
    <row r="58" spans="1:2" x14ac:dyDescent="0.15">
      <c r="A58" s="75" t="s">
        <v>76</v>
      </c>
    </row>
    <row r="59" spans="1:2" x14ac:dyDescent="0.15">
      <c r="A59" s="75" t="s">
        <v>77</v>
      </c>
      <c r="B59" s="41">
        <v>0</v>
      </c>
    </row>
    <row r="60" spans="1:2" x14ac:dyDescent="0.15">
      <c r="A60" s="75" t="s">
        <v>78</v>
      </c>
    </row>
    <row r="61" spans="1:2" x14ac:dyDescent="0.15">
      <c r="A61" s="75" t="s">
        <v>79</v>
      </c>
    </row>
    <row r="63" spans="1:2" x14ac:dyDescent="0.15">
      <c r="A63" s="77" t="s">
        <v>75</v>
      </c>
      <c r="B63" s="82">
        <f>MMULT(B65,0.1)</f>
        <v>0</v>
      </c>
    </row>
    <row r="64" spans="1:2" x14ac:dyDescent="0.15">
      <c r="A64" s="75" t="s">
        <v>184</v>
      </c>
    </row>
    <row r="65" spans="1:2" x14ac:dyDescent="0.15">
      <c r="B65" s="41">
        <v>0</v>
      </c>
    </row>
    <row r="66" spans="1:2" s="78" customFormat="1" hidden="1" x14ac:dyDescent="0.15">
      <c r="A66" s="77" t="s">
        <v>18</v>
      </c>
      <c r="B66" s="27"/>
    </row>
    <row r="67" spans="1:2" hidden="1" x14ac:dyDescent="0.15"/>
    <row r="68" spans="1:2" hidden="1" x14ac:dyDescent="0.15">
      <c r="A68" s="77" t="s">
        <v>80</v>
      </c>
      <c r="B68" s="82">
        <f>MMULT(B69,0.05)</f>
        <v>0</v>
      </c>
    </row>
    <row r="69" spans="1:2" hidden="1" x14ac:dyDescent="0.15">
      <c r="A69" s="75"/>
      <c r="B69" s="41">
        <v>0</v>
      </c>
    </row>
    <row r="70" spans="1:2" hidden="1" x14ac:dyDescent="0.15">
      <c r="A70" s="77" t="s">
        <v>81</v>
      </c>
      <c r="B70" s="82">
        <f>MMULT(B71,0.1)</f>
        <v>0</v>
      </c>
    </row>
    <row r="71" spans="1:2" hidden="1" x14ac:dyDescent="0.15">
      <c r="A71" s="75" t="s">
        <v>15</v>
      </c>
      <c r="B71" s="41">
        <v>0</v>
      </c>
    </row>
    <row r="72" spans="1:2" hidden="1" x14ac:dyDescent="0.15"/>
    <row r="73" spans="1:2" x14ac:dyDescent="0.15">
      <c r="A73" s="75" t="s">
        <v>19</v>
      </c>
      <c r="B73" s="80">
        <f>SUM(B70+B68+B63+B57)</f>
        <v>0</v>
      </c>
    </row>
    <row r="75" spans="1:2" x14ac:dyDescent="0.15">
      <c r="A75" s="83" t="s">
        <v>20</v>
      </c>
      <c r="B75" s="44">
        <f>B10</f>
        <v>1</v>
      </c>
    </row>
    <row r="77" spans="1:2" ht="19.5" x14ac:dyDescent="0.15">
      <c r="A77" s="87" t="s">
        <v>71</v>
      </c>
      <c r="B77" s="87">
        <f>B73/B75</f>
        <v>0</v>
      </c>
    </row>
    <row r="79" spans="1:2" s="88" customFormat="1" ht="19.5" x14ac:dyDescent="0.15">
      <c r="A79" s="89" t="s">
        <v>21</v>
      </c>
      <c r="B79" s="90"/>
    </row>
    <row r="80" spans="1:2" x14ac:dyDescent="0.15">
      <c r="A80" s="81" t="s">
        <v>148</v>
      </c>
    </row>
    <row r="81" spans="1:2" x14ac:dyDescent="0.15">
      <c r="A81" s="75" t="s">
        <v>22</v>
      </c>
      <c r="B81" s="43">
        <v>0</v>
      </c>
    </row>
    <row r="82" spans="1:2" x14ac:dyDescent="0.15">
      <c r="A82" s="75" t="s">
        <v>156</v>
      </c>
      <c r="B82" s="43">
        <v>0</v>
      </c>
    </row>
    <row r="83" spans="1:2" x14ac:dyDescent="0.15">
      <c r="A83" s="75" t="s">
        <v>23</v>
      </c>
      <c r="B83" s="43">
        <v>0</v>
      </c>
    </row>
    <row r="84" spans="1:2" x14ac:dyDescent="0.15">
      <c r="A84" s="75" t="s">
        <v>24</v>
      </c>
      <c r="B84" s="43">
        <v>0</v>
      </c>
    </row>
    <row r="85" spans="1:2" x14ac:dyDescent="0.15">
      <c r="B85" s="79"/>
    </row>
    <row r="86" spans="1:2" x14ac:dyDescent="0.15">
      <c r="A86" s="3" t="s">
        <v>25</v>
      </c>
      <c r="B86" s="84">
        <f>SUM(B81:B85)</f>
        <v>0</v>
      </c>
    </row>
    <row r="87" spans="1:2" x14ac:dyDescent="0.15">
      <c r="A87" s="27" t="s">
        <v>98</v>
      </c>
      <c r="B87" s="96">
        <v>14.3</v>
      </c>
    </row>
    <row r="88" spans="1:2" x14ac:dyDescent="0.15">
      <c r="A88" s="27" t="s">
        <v>26</v>
      </c>
      <c r="B88" s="85">
        <f>B82/B87</f>
        <v>0</v>
      </c>
    </row>
    <row r="89" spans="1:2" x14ac:dyDescent="0.15">
      <c r="A89" s="83" t="s">
        <v>20</v>
      </c>
      <c r="B89" s="44">
        <f>B10</f>
        <v>1</v>
      </c>
    </row>
    <row r="91" spans="1:2" ht="19.5" x14ac:dyDescent="0.15">
      <c r="A91" s="87" t="s">
        <v>27</v>
      </c>
      <c r="B91" s="87">
        <f>B86/B89</f>
        <v>0</v>
      </c>
    </row>
    <row r="92" spans="1:2" x14ac:dyDescent="0.15">
      <c r="A92" s="75"/>
    </row>
    <row r="93" spans="1:2" s="88" customFormat="1" ht="19.5" x14ac:dyDescent="0.15">
      <c r="A93" s="89" t="s">
        <v>89</v>
      </c>
      <c r="B93" s="90"/>
    </row>
    <row r="94" spans="1:2" x14ac:dyDescent="0.15">
      <c r="A94" s="81" t="s">
        <v>148</v>
      </c>
      <c r="B94" s="27" t="s">
        <v>97</v>
      </c>
    </row>
    <row r="95" spans="1:2" x14ac:dyDescent="0.15">
      <c r="A95" s="75" t="s">
        <v>28</v>
      </c>
      <c r="B95" s="43">
        <v>0</v>
      </c>
    </row>
    <row r="96" spans="1:2" x14ac:dyDescent="0.15">
      <c r="B96" s="79"/>
    </row>
    <row r="97" spans="1:2" x14ac:dyDescent="0.15">
      <c r="A97" s="75" t="s">
        <v>185</v>
      </c>
      <c r="B97" s="43">
        <v>0</v>
      </c>
    </row>
    <row r="98" spans="1:2" x14ac:dyDescent="0.15">
      <c r="B98" s="79"/>
    </row>
    <row r="99" spans="1:2" x14ac:dyDescent="0.15">
      <c r="A99" s="75" t="s">
        <v>88</v>
      </c>
      <c r="B99" s="43">
        <v>0</v>
      </c>
    </row>
    <row r="100" spans="1:2" x14ac:dyDescent="0.15">
      <c r="B100" s="79"/>
    </row>
    <row r="101" spans="1:2" x14ac:dyDescent="0.15">
      <c r="A101" s="75" t="s">
        <v>87</v>
      </c>
      <c r="B101" s="43">
        <v>0</v>
      </c>
    </row>
    <row r="102" spans="1:2" x14ac:dyDescent="0.15">
      <c r="B102" s="79"/>
    </row>
    <row r="103" spans="1:2" x14ac:dyDescent="0.15">
      <c r="A103" s="75" t="s">
        <v>86</v>
      </c>
      <c r="B103" s="43">
        <v>0</v>
      </c>
    </row>
    <row r="104" spans="1:2" x14ac:dyDescent="0.15">
      <c r="B104" s="79"/>
    </row>
    <row r="105" spans="1:2" x14ac:dyDescent="0.15">
      <c r="A105" s="75" t="s">
        <v>189</v>
      </c>
      <c r="B105" s="43">
        <v>0</v>
      </c>
    </row>
    <row r="106" spans="1:2" x14ac:dyDescent="0.15">
      <c r="A106" s="75"/>
      <c r="B106" s="79"/>
    </row>
    <row r="107" spans="1:2" x14ac:dyDescent="0.15">
      <c r="A107" s="75" t="s">
        <v>29</v>
      </c>
      <c r="B107" s="43">
        <v>0</v>
      </c>
    </row>
    <row r="108" spans="1:2" x14ac:dyDescent="0.15">
      <c r="B108" s="79"/>
    </row>
    <row r="109" spans="1:2" x14ac:dyDescent="0.15">
      <c r="A109" s="75" t="s">
        <v>186</v>
      </c>
      <c r="B109" s="43">
        <v>0</v>
      </c>
    </row>
    <row r="110" spans="1:2" x14ac:dyDescent="0.15">
      <c r="B110" s="79"/>
    </row>
    <row r="111" spans="1:2" x14ac:dyDescent="0.15">
      <c r="A111" s="75" t="s">
        <v>187</v>
      </c>
      <c r="B111" s="43">
        <v>0</v>
      </c>
    </row>
    <row r="112" spans="1:2" x14ac:dyDescent="0.15">
      <c r="B112" s="79"/>
    </row>
    <row r="113" spans="1:2" x14ac:dyDescent="0.15">
      <c r="A113" s="75" t="s">
        <v>188</v>
      </c>
      <c r="B113" s="43">
        <v>0</v>
      </c>
    </row>
    <row r="114" spans="1:2" x14ac:dyDescent="0.15">
      <c r="B114" s="79"/>
    </row>
    <row r="115" spans="1:2" x14ac:dyDescent="0.15">
      <c r="A115" s="75" t="s">
        <v>190</v>
      </c>
      <c r="B115" s="43">
        <v>0</v>
      </c>
    </row>
    <row r="116" spans="1:2" x14ac:dyDescent="0.15">
      <c r="B116" s="79"/>
    </row>
    <row r="117" spans="1:2" x14ac:dyDescent="0.15">
      <c r="A117" s="75" t="s">
        <v>191</v>
      </c>
      <c r="B117" s="43">
        <v>0</v>
      </c>
    </row>
    <row r="118" spans="1:2" x14ac:dyDescent="0.15">
      <c r="B118" s="79"/>
    </row>
    <row r="119" spans="1:2" x14ac:dyDescent="0.15">
      <c r="A119" s="3" t="s">
        <v>30</v>
      </c>
      <c r="B119" s="84">
        <f>SUM(B95:B109)</f>
        <v>0</v>
      </c>
    </row>
    <row r="121" spans="1:2" x14ac:dyDescent="0.15">
      <c r="A121" s="83" t="s">
        <v>31</v>
      </c>
      <c r="B121" s="44">
        <f>B10</f>
        <v>1</v>
      </c>
    </row>
    <row r="123" spans="1:2" ht="19.5" x14ac:dyDescent="0.15">
      <c r="A123" s="87" t="s">
        <v>32</v>
      </c>
      <c r="B123" s="87">
        <f>B119/B121</f>
        <v>0</v>
      </c>
    </row>
    <row r="124" spans="1:2" x14ac:dyDescent="0.15">
      <c r="A124" s="75"/>
    </row>
    <row r="126" spans="1:2" s="88" customFormat="1" ht="19.5" x14ac:dyDescent="0.15">
      <c r="A126" s="89" t="s">
        <v>33</v>
      </c>
      <c r="B126" s="90"/>
    </row>
    <row r="127" spans="1:2" x14ac:dyDescent="0.15">
      <c r="B127" s="27" t="s">
        <v>97</v>
      </c>
    </row>
    <row r="128" spans="1:2" x14ac:dyDescent="0.15">
      <c r="A128" s="75" t="s">
        <v>34</v>
      </c>
      <c r="B128" s="80">
        <f>B59</f>
        <v>0</v>
      </c>
    </row>
    <row r="129" spans="1:2" x14ac:dyDescent="0.15">
      <c r="B129" s="79"/>
    </row>
    <row r="130" spans="1:2" x14ac:dyDescent="0.15">
      <c r="A130" s="75" t="s">
        <v>35</v>
      </c>
      <c r="B130" s="43">
        <v>0</v>
      </c>
    </row>
    <row r="131" spans="1:2" x14ac:dyDescent="0.15">
      <c r="B131" s="79"/>
    </row>
    <row r="132" spans="1:2" x14ac:dyDescent="0.15">
      <c r="A132" s="75" t="s">
        <v>36</v>
      </c>
      <c r="B132" s="80">
        <f>B65</f>
        <v>0</v>
      </c>
    </row>
    <row r="133" spans="1:2" x14ac:dyDescent="0.15">
      <c r="B133" s="79"/>
    </row>
    <row r="134" spans="1:2" x14ac:dyDescent="0.15">
      <c r="A134" s="75" t="s">
        <v>37</v>
      </c>
      <c r="B134" s="80">
        <f>B69+B71</f>
        <v>0</v>
      </c>
    </row>
    <row r="135" spans="1:2" x14ac:dyDescent="0.15">
      <c r="B135" s="79"/>
    </row>
    <row r="136" spans="1:2" x14ac:dyDescent="0.15">
      <c r="A136" s="75" t="s">
        <v>38</v>
      </c>
      <c r="B136" s="80">
        <f>(B123+B91+B77+B44)*B121*1.5</f>
        <v>0</v>
      </c>
    </row>
    <row r="137" spans="1:2" x14ac:dyDescent="0.15">
      <c r="B137" s="79"/>
    </row>
    <row r="138" spans="1:2" x14ac:dyDescent="0.15">
      <c r="A138" s="3" t="s">
        <v>39</v>
      </c>
      <c r="B138" s="84">
        <f>SUM(B128:B136)</f>
        <v>0</v>
      </c>
    </row>
    <row r="139" spans="1:2" x14ac:dyDescent="0.15">
      <c r="B139" s="79"/>
    </row>
    <row r="140" spans="1:2" x14ac:dyDescent="0.15">
      <c r="A140" s="75" t="s">
        <v>160</v>
      </c>
      <c r="B140" s="80">
        <f>B138*0.02</f>
        <v>0</v>
      </c>
    </row>
    <row r="141" spans="1:2" x14ac:dyDescent="0.15">
      <c r="B141" s="79"/>
    </row>
    <row r="142" spans="1:2" x14ac:dyDescent="0.15">
      <c r="A142" s="83" t="s">
        <v>40</v>
      </c>
      <c r="B142" s="44">
        <f>B10</f>
        <v>1</v>
      </c>
    </row>
    <row r="144" spans="1:2" ht="19.5" x14ac:dyDescent="0.15">
      <c r="A144" s="87" t="s">
        <v>41</v>
      </c>
      <c r="B144" s="87">
        <f>B140/B142</f>
        <v>0</v>
      </c>
    </row>
    <row r="146" spans="1:2" s="88" customFormat="1" ht="19.5" x14ac:dyDescent="0.15">
      <c r="A146" s="89" t="s">
        <v>42</v>
      </c>
      <c r="B146" s="90"/>
    </row>
    <row r="148" spans="1:2" x14ac:dyDescent="0.15">
      <c r="A148" s="75" t="s">
        <v>43</v>
      </c>
      <c r="B148" s="80">
        <f>B44</f>
        <v>0</v>
      </c>
    </row>
    <row r="149" spans="1:2" x14ac:dyDescent="0.15">
      <c r="A149" s="75" t="s">
        <v>44</v>
      </c>
      <c r="B149" s="80">
        <f>B77</f>
        <v>0</v>
      </c>
    </row>
    <row r="150" spans="1:2" x14ac:dyDescent="0.15">
      <c r="A150" s="75" t="s">
        <v>45</v>
      </c>
      <c r="B150" s="80">
        <f>B91</f>
        <v>0</v>
      </c>
    </row>
    <row r="151" spans="1:2" x14ac:dyDescent="0.15">
      <c r="A151" s="75" t="s">
        <v>46</v>
      </c>
      <c r="B151" s="80">
        <f>B123</f>
        <v>0</v>
      </c>
    </row>
    <row r="152" spans="1:2" x14ac:dyDescent="0.15">
      <c r="A152" s="75" t="s">
        <v>47</v>
      </c>
      <c r="B152" s="80">
        <f>B144</f>
        <v>0</v>
      </c>
    </row>
    <row r="153" spans="1:2" x14ac:dyDescent="0.15">
      <c r="B153" s="79"/>
    </row>
    <row r="154" spans="1:2" ht="19.5" x14ac:dyDescent="0.15">
      <c r="A154" s="87" t="s">
        <v>48</v>
      </c>
      <c r="B154" s="87">
        <f>SUM(B148:B152)</f>
        <v>0</v>
      </c>
    </row>
    <row r="156" spans="1:2" x14ac:dyDescent="0.15">
      <c r="A156" s="75"/>
    </row>
    <row r="158" spans="1:2" s="88" customFormat="1" ht="19.5" x14ac:dyDescent="0.15">
      <c r="A158" s="89" t="s">
        <v>72</v>
      </c>
      <c r="B158" s="91" t="s">
        <v>49</v>
      </c>
    </row>
    <row r="159" spans="1:2" x14ac:dyDescent="0.2">
      <c r="A159" s="47" t="s">
        <v>122</v>
      </c>
      <c r="B159" s="27" t="s">
        <v>97</v>
      </c>
    </row>
    <row r="160" spans="1:2" x14ac:dyDescent="0.2">
      <c r="A160" s="48" t="s">
        <v>174</v>
      </c>
      <c r="B160" s="51">
        <v>1</v>
      </c>
    </row>
    <row r="161" spans="1:2" x14ac:dyDescent="0.2">
      <c r="A161" s="48" t="s">
        <v>175</v>
      </c>
      <c r="B161" s="51">
        <v>0</v>
      </c>
    </row>
    <row r="162" spans="1:2" x14ac:dyDescent="0.2">
      <c r="A162" s="48" t="s">
        <v>50</v>
      </c>
      <c r="B162" s="51">
        <v>0</v>
      </c>
    </row>
    <row r="163" spans="1:2" x14ac:dyDescent="0.2">
      <c r="A163" s="48" t="s">
        <v>176</v>
      </c>
      <c r="B163" s="51">
        <v>0</v>
      </c>
    </row>
    <row r="164" spans="1:2" x14ac:dyDescent="0.2">
      <c r="A164" s="48" t="s">
        <v>177</v>
      </c>
      <c r="B164" s="51">
        <v>0</v>
      </c>
    </row>
    <row r="165" spans="1:2" x14ac:dyDescent="0.2">
      <c r="A165" s="48" t="s">
        <v>178</v>
      </c>
      <c r="B165" s="51">
        <v>0</v>
      </c>
    </row>
    <row r="166" spans="1:2" x14ac:dyDescent="0.2">
      <c r="A166" s="48" t="s">
        <v>179</v>
      </c>
      <c r="B166" s="51">
        <v>0</v>
      </c>
    </row>
    <row r="167" spans="1:2" x14ac:dyDescent="0.2">
      <c r="A167" s="48" t="s">
        <v>55</v>
      </c>
      <c r="B167" s="51">
        <v>0</v>
      </c>
    </row>
    <row r="168" spans="1:2" x14ac:dyDescent="0.2">
      <c r="A168" s="48" t="s">
        <v>180</v>
      </c>
      <c r="B168" s="51">
        <v>0</v>
      </c>
    </row>
    <row r="169" spans="1:2" x14ac:dyDescent="0.2">
      <c r="A169" s="48" t="s">
        <v>51</v>
      </c>
      <c r="B169" s="51">
        <v>0</v>
      </c>
    </row>
    <row r="170" spans="1:2" x14ac:dyDescent="0.2">
      <c r="A170" s="48" t="s">
        <v>181</v>
      </c>
      <c r="B170" s="51">
        <v>0</v>
      </c>
    </row>
    <row r="171" spans="1:2" x14ac:dyDescent="0.2">
      <c r="A171" s="48" t="s">
        <v>182</v>
      </c>
      <c r="B171" s="51">
        <v>0</v>
      </c>
    </row>
    <row r="172" spans="1:2" x14ac:dyDescent="0.2">
      <c r="A172" s="48" t="s">
        <v>52</v>
      </c>
      <c r="B172" s="51">
        <v>0</v>
      </c>
    </row>
    <row r="173" spans="1:2" x14ac:dyDescent="0.2">
      <c r="A173" s="48" t="s">
        <v>53</v>
      </c>
      <c r="B173" s="51">
        <v>0</v>
      </c>
    </row>
    <row r="174" spans="1:2" x14ac:dyDescent="0.2">
      <c r="A174" s="48" t="s">
        <v>54</v>
      </c>
      <c r="B174" s="51">
        <v>0</v>
      </c>
    </row>
    <row r="175" spans="1:2" x14ac:dyDescent="0.2">
      <c r="A175" s="48" t="s">
        <v>56</v>
      </c>
      <c r="B175" s="51">
        <v>0</v>
      </c>
    </row>
    <row r="176" spans="1:2" x14ac:dyDescent="0.2">
      <c r="A176" s="48" t="s">
        <v>183</v>
      </c>
      <c r="B176" s="51">
        <v>0</v>
      </c>
    </row>
    <row r="177" spans="1:2" x14ac:dyDescent="0.2">
      <c r="A177" s="48"/>
      <c r="B177" s="2"/>
    </row>
    <row r="178" spans="1:2" x14ac:dyDescent="0.2">
      <c r="A178" s="49" t="s">
        <v>114</v>
      </c>
      <c r="B178" s="30">
        <f>SUM(B160:B177)</f>
        <v>1</v>
      </c>
    </row>
    <row r="179" spans="1:2" x14ac:dyDescent="0.2">
      <c r="A179" s="47" t="s">
        <v>150</v>
      </c>
    </row>
    <row r="180" spans="1:2" x14ac:dyDescent="0.2">
      <c r="A180" s="48" t="s">
        <v>103</v>
      </c>
      <c r="B180" s="51">
        <v>0</v>
      </c>
    </row>
    <row r="181" spans="1:2" x14ac:dyDescent="0.2">
      <c r="A181" s="48" t="s">
        <v>104</v>
      </c>
      <c r="B181" s="51">
        <v>0</v>
      </c>
    </row>
    <row r="182" spans="1:2" x14ac:dyDescent="0.2">
      <c r="A182" s="48" t="s">
        <v>105</v>
      </c>
      <c r="B182" s="51">
        <v>0</v>
      </c>
    </row>
    <row r="183" spans="1:2" x14ac:dyDescent="0.2">
      <c r="A183" s="48" t="s">
        <v>106</v>
      </c>
      <c r="B183" s="51">
        <v>0</v>
      </c>
    </row>
    <row r="184" spans="1:2" x14ac:dyDescent="0.2">
      <c r="A184" s="48" t="s">
        <v>107</v>
      </c>
      <c r="B184" s="51">
        <v>0</v>
      </c>
    </row>
    <row r="185" spans="1:2" x14ac:dyDescent="0.2">
      <c r="A185" s="48" t="s">
        <v>108</v>
      </c>
      <c r="B185" s="51">
        <v>0</v>
      </c>
    </row>
    <row r="186" spans="1:2" x14ac:dyDescent="0.2">
      <c r="A186" s="48" t="s">
        <v>109</v>
      </c>
      <c r="B186" s="51">
        <v>0</v>
      </c>
    </row>
    <row r="187" spans="1:2" x14ac:dyDescent="0.2">
      <c r="A187" s="48" t="s">
        <v>110</v>
      </c>
      <c r="B187" s="51">
        <v>0</v>
      </c>
    </row>
    <row r="188" spans="1:2" x14ac:dyDescent="0.2">
      <c r="A188" s="48" t="s">
        <v>111</v>
      </c>
      <c r="B188" s="51">
        <v>0</v>
      </c>
    </row>
    <row r="189" spans="1:2" x14ac:dyDescent="0.2">
      <c r="A189" s="48" t="s">
        <v>112</v>
      </c>
      <c r="B189" s="51">
        <v>0</v>
      </c>
    </row>
    <row r="190" spans="1:2" x14ac:dyDescent="0.2">
      <c r="A190" s="48" t="s">
        <v>113</v>
      </c>
      <c r="B190" s="51">
        <v>0</v>
      </c>
    </row>
    <row r="191" spans="1:2" x14ac:dyDescent="0.2">
      <c r="A191" s="48"/>
    </row>
    <row r="192" spans="1:2" x14ac:dyDescent="0.2">
      <c r="A192" s="49" t="s">
        <v>114</v>
      </c>
      <c r="B192" s="30">
        <f>SUM(B180:B190)</f>
        <v>0</v>
      </c>
    </row>
    <row r="193" spans="1:2" x14ac:dyDescent="0.2">
      <c r="A193" s="47" t="s">
        <v>151</v>
      </c>
    </row>
    <row r="194" spans="1:2" x14ac:dyDescent="0.2">
      <c r="A194" s="48" t="s">
        <v>115</v>
      </c>
      <c r="B194" s="51">
        <v>0</v>
      </c>
    </row>
    <row r="195" spans="1:2" x14ac:dyDescent="0.2">
      <c r="A195" s="48" t="s">
        <v>116</v>
      </c>
      <c r="B195" s="51">
        <v>0</v>
      </c>
    </row>
    <row r="196" spans="1:2" x14ac:dyDescent="0.2">
      <c r="A196" s="48" t="s">
        <v>123</v>
      </c>
      <c r="B196" s="51">
        <v>0</v>
      </c>
    </row>
    <row r="197" spans="1:2" x14ac:dyDescent="0.2">
      <c r="A197" s="48" t="s">
        <v>117</v>
      </c>
      <c r="B197" s="51">
        <v>0</v>
      </c>
    </row>
    <row r="198" spans="1:2" x14ac:dyDescent="0.2">
      <c r="A198" s="48" t="s">
        <v>118</v>
      </c>
      <c r="B198" s="51">
        <v>0</v>
      </c>
    </row>
    <row r="199" spans="1:2" x14ac:dyDescent="0.2">
      <c r="A199" s="48" t="s">
        <v>119</v>
      </c>
      <c r="B199" s="51">
        <v>0</v>
      </c>
    </row>
    <row r="200" spans="1:2" x14ac:dyDescent="0.2">
      <c r="A200" s="48"/>
    </row>
    <row r="201" spans="1:2" x14ac:dyDescent="0.2">
      <c r="A201" s="49" t="s">
        <v>114</v>
      </c>
      <c r="B201" s="30">
        <f>SUM(B194:B200)</f>
        <v>0</v>
      </c>
    </row>
    <row r="202" spans="1:2" x14ac:dyDescent="0.2">
      <c r="A202" s="47" t="s">
        <v>152</v>
      </c>
    </row>
    <row r="203" spans="1:2" x14ac:dyDescent="0.2">
      <c r="A203" s="48" t="s">
        <v>120</v>
      </c>
      <c r="B203" s="51">
        <v>0</v>
      </c>
    </row>
    <row r="204" spans="1:2" x14ac:dyDescent="0.2">
      <c r="A204" s="48" t="s">
        <v>121</v>
      </c>
      <c r="B204" s="51">
        <v>0</v>
      </c>
    </row>
    <row r="205" spans="1:2" x14ac:dyDescent="0.2">
      <c r="A205" s="48"/>
    </row>
    <row r="206" spans="1:2" x14ac:dyDescent="0.2">
      <c r="A206" s="49" t="s">
        <v>114</v>
      </c>
      <c r="B206" s="49">
        <f>SUM(B203:B205)</f>
        <v>0</v>
      </c>
    </row>
    <row r="208" spans="1:2" x14ac:dyDescent="0.15">
      <c r="A208" s="3" t="s">
        <v>99</v>
      </c>
      <c r="B208" s="30">
        <f>B206+B201+B192+B178</f>
        <v>1</v>
      </c>
    </row>
    <row r="209" spans="1:256" x14ac:dyDescent="0.15">
      <c r="A209" s="75"/>
    </row>
    <row r="210" spans="1:256" x14ac:dyDescent="0.15">
      <c r="A210" s="75" t="s">
        <v>144</v>
      </c>
      <c r="B210" s="27">
        <f>B208*B10</f>
        <v>1</v>
      </c>
    </row>
    <row r="211" spans="1:256" x14ac:dyDescent="0.15">
      <c r="A211" s="27" t="s">
        <v>140</v>
      </c>
      <c r="B211" s="85">
        <f>B88</f>
        <v>0</v>
      </c>
    </row>
    <row r="212" spans="1:256" x14ac:dyDescent="0.15">
      <c r="A212" s="75" t="s">
        <v>124</v>
      </c>
      <c r="B212" s="85">
        <f>B211/B10</f>
        <v>0</v>
      </c>
    </row>
    <row r="213" spans="1:256" x14ac:dyDescent="0.15">
      <c r="A213" s="75"/>
      <c r="B213" s="86"/>
    </row>
    <row r="214" spans="1:256" ht="19.5" x14ac:dyDescent="0.15">
      <c r="A214" s="87" t="s">
        <v>100</v>
      </c>
      <c r="B214" s="87">
        <f>B208-B212</f>
        <v>1</v>
      </c>
    </row>
    <row r="215" spans="1:256" x14ac:dyDescent="0.15">
      <c r="A215" s="3"/>
      <c r="B215" s="30"/>
    </row>
    <row r="216" spans="1:256" ht="19.5" x14ac:dyDescent="0.15">
      <c r="A216" s="87" t="s">
        <v>102</v>
      </c>
      <c r="B216" s="87">
        <f>B214*B10</f>
        <v>1</v>
      </c>
    </row>
    <row r="217" spans="1:256" x14ac:dyDescent="0.15">
      <c r="A217" s="75"/>
    </row>
    <row r="219" spans="1:256" s="25" customFormat="1" ht="19.5" x14ac:dyDescent="0.15">
      <c r="A219" s="76" t="s">
        <v>62</v>
      </c>
      <c r="B219" s="2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27"/>
      <c r="CD219" s="27"/>
      <c r="CE219" s="27"/>
      <c r="CF219" s="27"/>
      <c r="CG219" s="27"/>
      <c r="CH219" s="27"/>
      <c r="CI219" s="27"/>
      <c r="CJ219" s="27"/>
      <c r="CK219" s="27"/>
      <c r="CL219" s="27"/>
      <c r="CM219" s="27"/>
      <c r="CN219" s="27"/>
      <c r="CO219" s="27"/>
      <c r="CP219" s="27"/>
      <c r="CQ219" s="27"/>
      <c r="CR219" s="27"/>
      <c r="CS219" s="27"/>
      <c r="CT219" s="27"/>
      <c r="CU219" s="27"/>
      <c r="CV219" s="27"/>
      <c r="CW219" s="27"/>
      <c r="CX219" s="27"/>
      <c r="CY219" s="27"/>
      <c r="CZ219" s="27"/>
      <c r="DA219" s="27"/>
      <c r="DB219" s="27"/>
      <c r="DC219" s="27"/>
      <c r="DD219" s="27"/>
      <c r="DE219" s="27"/>
      <c r="DF219" s="27"/>
      <c r="DG219" s="27"/>
      <c r="DH219" s="27"/>
      <c r="DI219" s="27"/>
      <c r="DJ219" s="27"/>
      <c r="DK219" s="27"/>
      <c r="DL219" s="27"/>
      <c r="DM219" s="27"/>
      <c r="DN219" s="27"/>
      <c r="DO219" s="27"/>
      <c r="DP219" s="27"/>
      <c r="DQ219" s="27"/>
      <c r="DR219" s="27"/>
      <c r="DS219" s="27"/>
      <c r="DT219" s="27"/>
      <c r="DU219" s="27"/>
      <c r="DV219" s="27"/>
      <c r="DW219" s="27"/>
      <c r="DX219" s="27"/>
      <c r="DY219" s="27"/>
      <c r="DZ219" s="27"/>
      <c r="EA219" s="27"/>
      <c r="EB219" s="27"/>
      <c r="EC219" s="27"/>
      <c r="ED219" s="27"/>
      <c r="EE219" s="27"/>
      <c r="EF219" s="27"/>
      <c r="EG219" s="27"/>
      <c r="EH219" s="27"/>
      <c r="EI219" s="27"/>
      <c r="EJ219" s="27"/>
      <c r="EK219" s="27"/>
      <c r="EL219" s="27"/>
      <c r="EM219" s="27"/>
      <c r="EN219" s="27"/>
      <c r="EO219" s="27"/>
      <c r="EP219" s="27"/>
      <c r="EQ219" s="27"/>
      <c r="ER219" s="27"/>
      <c r="ES219" s="27"/>
      <c r="ET219" s="27"/>
      <c r="EU219" s="27"/>
      <c r="EV219" s="27"/>
      <c r="EW219" s="27"/>
      <c r="EX219" s="27"/>
      <c r="EY219" s="27"/>
      <c r="EZ219" s="27"/>
      <c r="FA219" s="27"/>
      <c r="FB219" s="27"/>
      <c r="FC219" s="27"/>
      <c r="FD219" s="27"/>
      <c r="FE219" s="27"/>
      <c r="FF219" s="27"/>
      <c r="FG219" s="27"/>
      <c r="FH219" s="27"/>
      <c r="FI219" s="27"/>
      <c r="FJ219" s="27"/>
      <c r="FK219" s="27"/>
      <c r="FL219" s="27"/>
      <c r="FM219" s="27"/>
      <c r="FN219" s="27"/>
      <c r="FO219" s="27"/>
      <c r="FP219" s="27"/>
      <c r="FQ219" s="27"/>
      <c r="FR219" s="27"/>
      <c r="FS219" s="27"/>
      <c r="FT219" s="27"/>
      <c r="FU219" s="27"/>
      <c r="FV219" s="27"/>
      <c r="FW219" s="27"/>
      <c r="FX219" s="27"/>
      <c r="FY219" s="27"/>
      <c r="FZ219" s="27"/>
      <c r="GA219" s="27"/>
      <c r="GB219" s="27"/>
      <c r="GC219" s="27"/>
      <c r="GD219" s="27"/>
      <c r="GE219" s="27"/>
      <c r="GF219" s="27"/>
      <c r="GG219" s="27"/>
      <c r="GH219" s="27"/>
      <c r="GI219" s="27"/>
      <c r="GJ219" s="27"/>
      <c r="GK219" s="27"/>
      <c r="GL219" s="27"/>
      <c r="GM219" s="27"/>
      <c r="GN219" s="27"/>
      <c r="GO219" s="27"/>
      <c r="GP219" s="27"/>
      <c r="GQ219" s="27"/>
      <c r="GR219" s="27"/>
      <c r="GS219" s="27"/>
      <c r="GT219" s="27"/>
      <c r="GU219" s="27"/>
      <c r="GV219" s="27"/>
      <c r="GW219" s="27"/>
      <c r="GX219" s="27"/>
      <c r="GY219" s="27"/>
      <c r="GZ219" s="27"/>
      <c r="HA219" s="27"/>
      <c r="HB219" s="27"/>
      <c r="HC219" s="27"/>
      <c r="HD219" s="27"/>
      <c r="HE219" s="27"/>
      <c r="HF219" s="27"/>
      <c r="HG219" s="27"/>
      <c r="HH219" s="27"/>
      <c r="HI219" s="27"/>
      <c r="HJ219" s="27"/>
      <c r="HK219" s="27"/>
      <c r="HL219" s="27"/>
      <c r="HM219" s="27"/>
      <c r="HN219" s="27"/>
      <c r="HO219" s="27"/>
      <c r="HP219" s="27"/>
      <c r="HQ219" s="27"/>
      <c r="HR219" s="27"/>
      <c r="HS219" s="27"/>
      <c r="HT219" s="27"/>
      <c r="HU219" s="27"/>
      <c r="HV219" s="27"/>
      <c r="HW219" s="27"/>
      <c r="HX219" s="27"/>
      <c r="HY219" s="27"/>
      <c r="HZ219" s="27"/>
      <c r="IA219" s="27"/>
      <c r="IB219" s="27"/>
      <c r="IC219" s="27"/>
      <c r="ID219" s="27"/>
      <c r="IE219" s="27"/>
      <c r="IF219" s="27"/>
      <c r="IG219" s="27"/>
      <c r="IH219" s="27"/>
      <c r="II219" s="27"/>
      <c r="IJ219" s="27"/>
      <c r="IK219" s="27"/>
      <c r="IL219" s="27"/>
      <c r="IM219" s="27"/>
      <c r="IN219" s="27"/>
      <c r="IO219" s="27"/>
      <c r="IP219" s="27"/>
      <c r="IQ219" s="27"/>
      <c r="IR219" s="27"/>
      <c r="IS219" s="27"/>
      <c r="IT219" s="27"/>
      <c r="IU219" s="27"/>
      <c r="IV219" s="27"/>
    </row>
    <row r="220" spans="1:256" ht="19.5" x14ac:dyDescent="0.15">
      <c r="B220" s="26"/>
    </row>
    <row r="221" spans="1:256" x14ac:dyDescent="0.15">
      <c r="A221" s="3" t="s">
        <v>48</v>
      </c>
      <c r="B221" s="38">
        <f>B154</f>
        <v>0</v>
      </c>
    </row>
    <row r="222" spans="1:256" x14ac:dyDescent="0.15">
      <c r="A222" s="3" t="s">
        <v>95</v>
      </c>
      <c r="B222" s="28">
        <f>B8+B9</f>
        <v>1</v>
      </c>
    </row>
    <row r="223" spans="1:256" x14ac:dyDescent="0.15">
      <c r="A223" s="3"/>
      <c r="B223" s="30"/>
    </row>
    <row r="224" spans="1:256" s="25" customFormat="1" x14ac:dyDescent="0.15">
      <c r="A224" s="5" t="s">
        <v>92</v>
      </c>
      <c r="B224" s="39">
        <f>B221/B222</f>
        <v>0</v>
      </c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  <c r="BT224" s="27"/>
      <c r="BU224" s="27"/>
      <c r="BV224" s="27"/>
      <c r="BW224" s="27"/>
      <c r="BX224" s="27"/>
      <c r="BY224" s="27"/>
      <c r="BZ224" s="27"/>
      <c r="CA224" s="27"/>
      <c r="CB224" s="27"/>
      <c r="CC224" s="27"/>
      <c r="CD224" s="27"/>
      <c r="CE224" s="27"/>
      <c r="CF224" s="27"/>
      <c r="CG224" s="27"/>
      <c r="CH224" s="27"/>
      <c r="CI224" s="27"/>
      <c r="CJ224" s="27"/>
      <c r="CK224" s="27"/>
      <c r="CL224" s="27"/>
      <c r="CM224" s="27"/>
      <c r="CN224" s="27"/>
      <c r="CO224" s="27"/>
      <c r="CP224" s="27"/>
      <c r="CQ224" s="27"/>
      <c r="CR224" s="27"/>
      <c r="CS224" s="27"/>
      <c r="CT224" s="27"/>
      <c r="CU224" s="27"/>
      <c r="CV224" s="27"/>
      <c r="CW224" s="27"/>
      <c r="CX224" s="27"/>
      <c r="CY224" s="27"/>
      <c r="CZ224" s="27"/>
      <c r="DA224" s="27"/>
      <c r="DB224" s="27"/>
      <c r="DC224" s="27"/>
      <c r="DD224" s="27"/>
      <c r="DE224" s="27"/>
      <c r="DF224" s="27"/>
      <c r="DG224" s="27"/>
      <c r="DH224" s="27"/>
      <c r="DI224" s="27"/>
      <c r="DJ224" s="27"/>
      <c r="DK224" s="27"/>
      <c r="DL224" s="27"/>
      <c r="DM224" s="27"/>
      <c r="DN224" s="27"/>
      <c r="DO224" s="27"/>
      <c r="DP224" s="27"/>
      <c r="DQ224" s="27"/>
      <c r="DR224" s="27"/>
      <c r="DS224" s="27"/>
      <c r="DT224" s="27"/>
      <c r="DU224" s="27"/>
      <c r="DV224" s="27"/>
      <c r="DW224" s="27"/>
      <c r="DX224" s="27"/>
      <c r="DY224" s="27"/>
      <c r="DZ224" s="27"/>
      <c r="EA224" s="27"/>
      <c r="EB224" s="27"/>
      <c r="EC224" s="27"/>
      <c r="ED224" s="27"/>
      <c r="EE224" s="27"/>
      <c r="EF224" s="27"/>
      <c r="EG224" s="27"/>
      <c r="EH224" s="27"/>
      <c r="EI224" s="27"/>
      <c r="EJ224" s="27"/>
      <c r="EK224" s="27"/>
      <c r="EL224" s="27"/>
      <c r="EM224" s="27"/>
      <c r="EN224" s="27"/>
      <c r="EO224" s="27"/>
      <c r="EP224" s="27"/>
      <c r="EQ224" s="27"/>
      <c r="ER224" s="27"/>
      <c r="ES224" s="27"/>
      <c r="ET224" s="27"/>
      <c r="EU224" s="27"/>
      <c r="EV224" s="27"/>
      <c r="EW224" s="27"/>
      <c r="EX224" s="27"/>
      <c r="EY224" s="27"/>
      <c r="EZ224" s="27"/>
      <c r="FA224" s="27"/>
      <c r="FB224" s="27"/>
      <c r="FC224" s="27"/>
      <c r="FD224" s="27"/>
      <c r="FE224" s="27"/>
      <c r="FF224" s="27"/>
      <c r="FG224" s="27"/>
      <c r="FH224" s="27"/>
      <c r="FI224" s="27"/>
      <c r="FJ224" s="27"/>
      <c r="FK224" s="27"/>
      <c r="FL224" s="27"/>
      <c r="FM224" s="27"/>
      <c r="FN224" s="27"/>
      <c r="FO224" s="27"/>
      <c r="FP224" s="27"/>
      <c r="FQ224" s="27"/>
      <c r="FR224" s="27"/>
      <c r="FS224" s="27"/>
      <c r="FT224" s="27"/>
      <c r="FU224" s="27"/>
      <c r="FV224" s="27"/>
      <c r="FW224" s="27"/>
      <c r="FX224" s="27"/>
      <c r="FY224" s="27"/>
      <c r="FZ224" s="27"/>
      <c r="GA224" s="27"/>
      <c r="GB224" s="27"/>
      <c r="GC224" s="27"/>
      <c r="GD224" s="27"/>
      <c r="GE224" s="27"/>
      <c r="GF224" s="27"/>
      <c r="GG224" s="27"/>
      <c r="GH224" s="27"/>
      <c r="GI224" s="27"/>
      <c r="GJ224" s="27"/>
      <c r="GK224" s="27"/>
      <c r="GL224" s="27"/>
      <c r="GM224" s="27"/>
      <c r="GN224" s="27"/>
      <c r="GO224" s="27"/>
      <c r="GP224" s="27"/>
      <c r="GQ224" s="27"/>
      <c r="GR224" s="27"/>
      <c r="GS224" s="27"/>
      <c r="GT224" s="27"/>
      <c r="GU224" s="27"/>
      <c r="GV224" s="27"/>
      <c r="GW224" s="27"/>
      <c r="GX224" s="27"/>
      <c r="GY224" s="27"/>
      <c r="GZ224" s="27"/>
      <c r="HA224" s="27"/>
      <c r="HB224" s="27"/>
      <c r="HC224" s="27"/>
      <c r="HD224" s="27"/>
      <c r="HE224" s="27"/>
      <c r="HF224" s="27"/>
      <c r="HG224" s="27"/>
      <c r="HH224" s="27"/>
      <c r="HI224" s="27"/>
      <c r="HJ224" s="27"/>
      <c r="HK224" s="27"/>
      <c r="HL224" s="27"/>
      <c r="HM224" s="27"/>
      <c r="HN224" s="27"/>
      <c r="HO224" s="27"/>
      <c r="HP224" s="27"/>
      <c r="HQ224" s="27"/>
      <c r="HR224" s="27"/>
      <c r="HS224" s="27"/>
      <c r="HT224" s="27"/>
      <c r="HU224" s="27"/>
      <c r="HV224" s="27"/>
      <c r="HW224" s="27"/>
      <c r="HX224" s="27"/>
      <c r="HY224" s="27"/>
      <c r="HZ224" s="27"/>
      <c r="IA224" s="27"/>
      <c r="IB224" s="27"/>
      <c r="IC224" s="27"/>
      <c r="ID224" s="27"/>
      <c r="IE224" s="27"/>
      <c r="IF224" s="27"/>
      <c r="IG224" s="27"/>
      <c r="IH224" s="27"/>
      <c r="II224" s="27"/>
      <c r="IJ224" s="27"/>
      <c r="IK224" s="27"/>
      <c r="IL224" s="27"/>
      <c r="IM224" s="27"/>
      <c r="IN224" s="27"/>
      <c r="IO224" s="27"/>
      <c r="IP224" s="27"/>
      <c r="IQ224" s="27"/>
      <c r="IR224" s="27"/>
      <c r="IS224" s="27"/>
      <c r="IT224" s="27"/>
      <c r="IU224" s="27"/>
      <c r="IV224" s="27"/>
    </row>
    <row r="225" spans="1:2" x14ac:dyDescent="0.15">
      <c r="A225" s="3"/>
      <c r="B225" s="31"/>
    </row>
    <row r="226" spans="1:2" x14ac:dyDescent="0.15">
      <c r="A226" s="3"/>
      <c r="B226" s="30"/>
    </row>
    <row r="227" spans="1:2" x14ac:dyDescent="0.15">
      <c r="A227" s="3" t="s">
        <v>4</v>
      </c>
      <c r="B227" s="38">
        <f>B12</f>
        <v>0</v>
      </c>
    </row>
    <row r="228" spans="1:2" x14ac:dyDescent="0.15">
      <c r="A228" s="3" t="s">
        <v>67</v>
      </c>
      <c r="B228" s="38">
        <f>B245</f>
        <v>0</v>
      </c>
    </row>
    <row r="229" spans="1:2" x14ac:dyDescent="0.15">
      <c r="A229" s="3"/>
      <c r="B229" s="31"/>
    </row>
    <row r="230" spans="1:2" x14ac:dyDescent="0.15">
      <c r="A230" s="5" t="s">
        <v>168</v>
      </c>
      <c r="B230" s="39">
        <f>B227-B228</f>
        <v>0</v>
      </c>
    </row>
    <row r="231" spans="1:2" x14ac:dyDescent="0.15">
      <c r="A231" s="3"/>
      <c r="B231" s="31"/>
    </row>
    <row r="232" spans="1:2" x14ac:dyDescent="0.15">
      <c r="A232" s="3" t="s">
        <v>170</v>
      </c>
      <c r="B232" s="38">
        <f>B230</f>
        <v>0</v>
      </c>
    </row>
    <row r="233" spans="1:2" x14ac:dyDescent="0.15">
      <c r="A233" s="3" t="s">
        <v>153</v>
      </c>
      <c r="B233" s="32">
        <f>B142</f>
        <v>1</v>
      </c>
    </row>
    <row r="234" spans="1:2" x14ac:dyDescent="0.15">
      <c r="A234" s="3"/>
      <c r="B234" s="31"/>
    </row>
    <row r="235" spans="1:2" x14ac:dyDescent="0.15">
      <c r="A235" s="5" t="s">
        <v>167</v>
      </c>
      <c r="B235" s="39">
        <f>B232*B233</f>
        <v>0</v>
      </c>
    </row>
    <row r="237" spans="1:2" x14ac:dyDescent="0.15">
      <c r="A237" s="3" t="s">
        <v>155</v>
      </c>
      <c r="B237" s="38">
        <f>B230+(B212*B87)</f>
        <v>0</v>
      </c>
    </row>
    <row r="238" spans="1:2" x14ac:dyDescent="0.15">
      <c r="A238" s="3" t="s">
        <v>145</v>
      </c>
      <c r="B238" s="56">
        <f>B208</f>
        <v>1</v>
      </c>
    </row>
    <row r="239" spans="1:2" x14ac:dyDescent="0.15">
      <c r="A239" s="52" t="s">
        <v>127</v>
      </c>
      <c r="B239" s="53">
        <f>B237/B238</f>
        <v>0</v>
      </c>
    </row>
    <row r="241" spans="1:2" x14ac:dyDescent="0.15">
      <c r="A241" s="3" t="s">
        <v>169</v>
      </c>
      <c r="B241" s="38">
        <f>B230</f>
        <v>0</v>
      </c>
    </row>
    <row r="242" spans="1:2" x14ac:dyDescent="0.15">
      <c r="A242" s="3" t="s">
        <v>149</v>
      </c>
      <c r="B242" s="56">
        <f>B214</f>
        <v>1</v>
      </c>
    </row>
    <row r="243" spans="1:2" x14ac:dyDescent="0.15">
      <c r="A243" s="5" t="s">
        <v>146</v>
      </c>
      <c r="B243" s="39">
        <f>B241/B242</f>
        <v>0</v>
      </c>
    </row>
    <row r="245" spans="1:2" x14ac:dyDescent="0.15">
      <c r="A245" s="3" t="s">
        <v>48</v>
      </c>
      <c r="B245" s="38">
        <f>B221</f>
        <v>0</v>
      </c>
    </row>
    <row r="246" spans="1:2" x14ac:dyDescent="0.15">
      <c r="A246" s="3" t="s">
        <v>64</v>
      </c>
      <c r="B246" s="38">
        <f>B152</f>
        <v>0</v>
      </c>
    </row>
    <row r="247" spans="1:2" x14ac:dyDescent="0.15">
      <c r="A247" s="3" t="s">
        <v>65</v>
      </c>
      <c r="B247" s="38">
        <f>B149</f>
        <v>0</v>
      </c>
    </row>
    <row r="248" spans="1:2" x14ac:dyDescent="0.15">
      <c r="A248" s="3" t="s">
        <v>66</v>
      </c>
      <c r="B248" s="38">
        <f>B245-B246-B247</f>
        <v>0</v>
      </c>
    </row>
    <row r="249" spans="1:2" x14ac:dyDescent="0.15">
      <c r="A249" s="3" t="s">
        <v>63</v>
      </c>
      <c r="B249" s="30">
        <f>B222</f>
        <v>1</v>
      </c>
    </row>
    <row r="250" spans="1:2" x14ac:dyDescent="0.15">
      <c r="A250" s="3"/>
      <c r="B250" s="29"/>
    </row>
    <row r="251" spans="1:2" x14ac:dyDescent="0.15">
      <c r="A251" s="5" t="s">
        <v>91</v>
      </c>
      <c r="B251" s="39">
        <f>B248/B249</f>
        <v>0</v>
      </c>
    </row>
  </sheetData>
  <sheetProtection selectLockedCells="1"/>
  <phoneticPr fontId="0" type="noConversion"/>
  <printOptions gridLines="1"/>
  <pageMargins left="0.78740157480314965" right="0.78740157480314965" top="0.98425196850393704" bottom="0.98425196850393704" header="0.51181102362204722" footer="0.51181102362204722"/>
  <pageSetup paperSize="9" scale="88" fitToHeight="5" orientation="portrait" horizontalDpi="300" verticalDpi="300" r:id="rId1"/>
  <headerFooter alignWithMargins="0"/>
  <rowBreaks count="3" manualBreakCount="3">
    <brk id="91" max="16383" man="1"/>
    <brk id="155" max="16383" man="1"/>
    <brk id="21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222" transitionEvaluation="1"/>
  <dimension ref="A1:IV255"/>
  <sheetViews>
    <sheetView tabSelected="1" view="pageBreakPreview" topLeftCell="A222" zoomScale="125" zoomScaleNormal="100" zoomScaleSheetLayoutView="75" workbookViewId="0">
      <selection activeCell="B150" sqref="B150"/>
    </sheetView>
  </sheetViews>
  <sheetFormatPr baseColWidth="10" defaultColWidth="12" defaultRowHeight="12.75" x14ac:dyDescent="0.15"/>
  <cols>
    <col min="1" max="1" width="60.875" style="2" customWidth="1"/>
    <col min="2" max="2" width="25.875" style="2" customWidth="1"/>
    <col min="3" max="16384" width="12" style="2"/>
  </cols>
  <sheetData>
    <row r="1" spans="1:2" s="6" customFormat="1" ht="24.75" thickTop="1" thickBot="1" x14ac:dyDescent="0.2">
      <c r="A1" s="95" t="s">
        <v>197</v>
      </c>
      <c r="B1" s="95"/>
    </row>
    <row r="2" spans="1:2" s="8" customFormat="1" ht="15.75" thickTop="1" x14ac:dyDescent="0.15">
      <c r="A2" s="7" t="s">
        <v>1</v>
      </c>
      <c r="B2" s="55"/>
    </row>
    <row r="3" spans="1:2" ht="15.75" thickBot="1" x14ac:dyDescent="0.2">
      <c r="A3" s="9" t="s">
        <v>128</v>
      </c>
      <c r="B3" s="55"/>
    </row>
    <row r="4" spans="1:2" s="11" customFormat="1" ht="20.25" thickBot="1" x14ac:dyDescent="0.2">
      <c r="A4" s="1" t="s">
        <v>138</v>
      </c>
      <c r="B4" s="10"/>
    </row>
    <row r="5" spans="1:2" x14ac:dyDescent="0.15">
      <c r="B5" s="71" t="s">
        <v>158</v>
      </c>
    </row>
    <row r="6" spans="1:2" x14ac:dyDescent="0.15">
      <c r="A6" s="9" t="s">
        <v>93</v>
      </c>
      <c r="B6" s="45">
        <f>Basistabelle!B6</f>
        <v>0</v>
      </c>
    </row>
    <row r="7" spans="1:2" x14ac:dyDescent="0.15">
      <c r="A7" s="9" t="s">
        <v>94</v>
      </c>
      <c r="B7" s="45">
        <f>Basistabelle!B7</f>
        <v>0</v>
      </c>
    </row>
    <row r="8" spans="1:2" x14ac:dyDescent="0.15">
      <c r="A8" s="9" t="s">
        <v>2</v>
      </c>
      <c r="B8" s="51">
        <f>Basistabelle!B8</f>
        <v>0</v>
      </c>
    </row>
    <row r="9" spans="1:2" x14ac:dyDescent="0.15">
      <c r="A9" s="9" t="s">
        <v>3</v>
      </c>
      <c r="B9" s="51">
        <f>Basistabelle!B9</f>
        <v>1</v>
      </c>
    </row>
    <row r="10" spans="1:2" x14ac:dyDescent="0.15">
      <c r="A10" s="2" t="s">
        <v>129</v>
      </c>
      <c r="B10" s="72">
        <f>Basistabelle!B10</f>
        <v>1</v>
      </c>
    </row>
    <row r="11" spans="1:2" ht="13.5" thickBot="1" x14ac:dyDescent="0.2">
      <c r="A11" s="2" t="s">
        <v>125</v>
      </c>
      <c r="B11" s="54">
        <v>1</v>
      </c>
    </row>
    <row r="12" spans="1:2" s="12" customFormat="1" ht="20.25" thickBot="1" x14ac:dyDescent="0.2">
      <c r="A12" s="94" t="s">
        <v>4</v>
      </c>
      <c r="B12" s="93">
        <f>(B6+B7)*(B8+B9)</f>
        <v>0</v>
      </c>
    </row>
    <row r="13" spans="1:2" s="14" customFormat="1" ht="13.5" thickBot="1" x14ac:dyDescent="0.2">
      <c r="A13" s="13"/>
    </row>
    <row r="14" spans="1:2" s="11" customFormat="1" ht="20.25" thickBot="1" x14ac:dyDescent="0.2">
      <c r="A14" s="1" t="s">
        <v>139</v>
      </c>
      <c r="B14" s="10"/>
    </row>
    <row r="16" spans="1:2" s="16" customFormat="1" x14ac:dyDescent="0.15">
      <c r="A16" s="15" t="s">
        <v>6</v>
      </c>
    </row>
    <row r="17" spans="1:2" x14ac:dyDescent="0.15">
      <c r="B17" s="2" t="s">
        <v>97</v>
      </c>
    </row>
    <row r="18" spans="1:2" x14ac:dyDescent="0.15">
      <c r="A18" s="9" t="s">
        <v>7</v>
      </c>
      <c r="B18" s="43">
        <f>Basistabelle!B18</f>
        <v>0</v>
      </c>
    </row>
    <row r="19" spans="1:2" x14ac:dyDescent="0.15">
      <c r="A19" s="9" t="s">
        <v>8</v>
      </c>
      <c r="B19" s="43">
        <f>Basistabelle!B19</f>
        <v>0</v>
      </c>
    </row>
    <row r="20" spans="1:2" x14ac:dyDescent="0.15">
      <c r="A20" s="9" t="s">
        <v>9</v>
      </c>
      <c r="B20" s="43">
        <f>Basistabelle!B20</f>
        <v>0</v>
      </c>
    </row>
    <row r="21" spans="1:2" x14ac:dyDescent="0.15">
      <c r="A21" s="9" t="s">
        <v>10</v>
      </c>
      <c r="B21" s="43">
        <f>Basistabelle!B21</f>
        <v>0</v>
      </c>
    </row>
    <row r="22" spans="1:2" x14ac:dyDescent="0.15">
      <c r="A22" s="9" t="s">
        <v>11</v>
      </c>
      <c r="B22" s="43">
        <f>Basistabelle!B22</f>
        <v>0</v>
      </c>
    </row>
    <row r="23" spans="1:2" x14ac:dyDescent="0.15">
      <c r="A23" s="9" t="s">
        <v>58</v>
      </c>
      <c r="B23" s="43">
        <f>Basistabelle!B23</f>
        <v>0</v>
      </c>
    </row>
    <row r="24" spans="1:2" x14ac:dyDescent="0.15">
      <c r="A24" s="9" t="s">
        <v>60</v>
      </c>
      <c r="B24" s="43">
        <f>Basistabelle!B25</f>
        <v>0</v>
      </c>
    </row>
    <row r="25" spans="1:2" x14ac:dyDescent="0.15">
      <c r="A25" s="9" t="s">
        <v>61</v>
      </c>
      <c r="B25" s="43">
        <f>Basistabelle!B26</f>
        <v>0</v>
      </c>
    </row>
    <row r="26" spans="1:2" ht="13.5" thickBot="1" x14ac:dyDescent="0.2">
      <c r="B26" s="17"/>
    </row>
    <row r="27" spans="1:2" s="12" customFormat="1" ht="20.25" thickBot="1" x14ac:dyDescent="0.2">
      <c r="A27" s="94" t="s">
        <v>196</v>
      </c>
      <c r="B27" s="93">
        <f>SUM(B18:B26)</f>
        <v>0</v>
      </c>
    </row>
    <row r="28" spans="1:2" x14ac:dyDescent="0.15">
      <c r="A28" s="9"/>
    </row>
    <row r="29" spans="1:2" s="16" customFormat="1" x14ac:dyDescent="0.15">
      <c r="A29" s="15" t="s">
        <v>12</v>
      </c>
    </row>
    <row r="30" spans="1:2" x14ac:dyDescent="0.15">
      <c r="B30" s="2" t="s">
        <v>97</v>
      </c>
    </row>
    <row r="31" spans="1:2" x14ac:dyDescent="0.15">
      <c r="A31" s="9" t="s">
        <v>96</v>
      </c>
      <c r="B31" s="45">
        <f>Basistabelle!B32</f>
        <v>0</v>
      </c>
    </row>
    <row r="32" spans="1:2" x14ac:dyDescent="0.15">
      <c r="A32" s="9" t="s">
        <v>90</v>
      </c>
      <c r="B32" s="46">
        <f>B31*B8</f>
        <v>0</v>
      </c>
    </row>
    <row r="33" spans="1:2" x14ac:dyDescent="0.15">
      <c r="A33" s="9" t="s">
        <v>83</v>
      </c>
      <c r="B33" s="45">
        <f>Basistabelle!B34</f>
        <v>0</v>
      </c>
    </row>
    <row r="34" spans="1:2" x14ac:dyDescent="0.15">
      <c r="A34" s="9" t="s">
        <v>82</v>
      </c>
      <c r="B34" s="46">
        <f>B33*B8</f>
        <v>0</v>
      </c>
    </row>
    <row r="35" spans="1:2" x14ac:dyDescent="0.15">
      <c r="A35" s="9" t="s">
        <v>84</v>
      </c>
      <c r="B35" s="45">
        <f>Basistabelle!B36</f>
        <v>0</v>
      </c>
    </row>
    <row r="36" spans="1:2" x14ac:dyDescent="0.15">
      <c r="A36" s="9" t="s">
        <v>82</v>
      </c>
      <c r="B36" s="46">
        <f>B35*B8</f>
        <v>0</v>
      </c>
    </row>
    <row r="37" spans="1:2" x14ac:dyDescent="0.15">
      <c r="A37" s="9" t="s">
        <v>85</v>
      </c>
      <c r="B37" s="45">
        <f>Basistabelle!B38</f>
        <v>0</v>
      </c>
    </row>
    <row r="38" spans="1:2" x14ac:dyDescent="0.15">
      <c r="A38" s="9" t="s">
        <v>82</v>
      </c>
      <c r="B38" s="46">
        <f>B37*B8</f>
        <v>0</v>
      </c>
    </row>
    <row r="39" spans="1:2" x14ac:dyDescent="0.15">
      <c r="B39" s="34"/>
    </row>
    <row r="40" spans="1:2" x14ac:dyDescent="0.15">
      <c r="A40" s="9" t="s">
        <v>59</v>
      </c>
      <c r="B40" s="34">
        <f>B31+B33+B35+B37</f>
        <v>0</v>
      </c>
    </row>
    <row r="41" spans="1:2" ht="13.5" thickBot="1" x14ac:dyDescent="0.2"/>
    <row r="42" spans="1:2" s="12" customFormat="1" ht="20.25" thickBot="1" x14ac:dyDescent="0.2">
      <c r="A42" s="94" t="s">
        <v>194</v>
      </c>
      <c r="B42" s="93">
        <f>B32+B34+B36+B38</f>
        <v>0</v>
      </c>
    </row>
    <row r="43" spans="1:2" s="12" customFormat="1" ht="20.25" thickBot="1" x14ac:dyDescent="0.2">
      <c r="A43" s="94" t="s">
        <v>195</v>
      </c>
      <c r="B43" s="93">
        <f>B42+B27</f>
        <v>0</v>
      </c>
    </row>
    <row r="45" spans="1:2" x14ac:dyDescent="0.15">
      <c r="A45" s="9" t="s">
        <v>13</v>
      </c>
    </row>
    <row r="47" spans="1:2" x14ac:dyDescent="0.15">
      <c r="A47" s="9" t="s">
        <v>14</v>
      </c>
      <c r="B47" s="33"/>
    </row>
    <row r="48" spans="1:2" ht="13.5" thickBot="1" x14ac:dyDescent="0.2">
      <c r="B48" s="17"/>
    </row>
    <row r="49" spans="1:2" s="12" customFormat="1" ht="20.25" thickBot="1" x14ac:dyDescent="0.2">
      <c r="A49" s="94" t="s">
        <v>16</v>
      </c>
      <c r="B49" s="93">
        <f>B12-B43</f>
        <v>0</v>
      </c>
    </row>
    <row r="50" spans="1:2" x14ac:dyDescent="0.15">
      <c r="A50" s="9"/>
    </row>
    <row r="51" spans="1:2" x14ac:dyDescent="0.15">
      <c r="A51" s="9"/>
    </row>
    <row r="52" spans="1:2" x14ac:dyDescent="0.15">
      <c r="A52" s="9"/>
    </row>
    <row r="53" spans="1:2" ht="13.5" thickBot="1" x14ac:dyDescent="0.2">
      <c r="A53" s="9"/>
    </row>
    <row r="54" spans="1:2" s="11" customFormat="1" ht="20.25" thickBot="1" x14ac:dyDescent="0.2">
      <c r="A54" s="1" t="s">
        <v>17</v>
      </c>
      <c r="B54" s="10"/>
    </row>
    <row r="55" spans="1:2" x14ac:dyDescent="0.15">
      <c r="A55" s="70" t="s">
        <v>148</v>
      </c>
      <c r="B55" s="2" t="s">
        <v>97</v>
      </c>
    </row>
    <row r="56" spans="1:2" s="16" customFormat="1" x14ac:dyDescent="0.15">
      <c r="A56" s="15" t="s">
        <v>74</v>
      </c>
      <c r="B56" s="35">
        <f>MMULT(B58,0.02)</f>
        <v>0</v>
      </c>
    </row>
    <row r="57" spans="1:2" x14ac:dyDescent="0.15">
      <c r="A57" s="9" t="s">
        <v>76</v>
      </c>
    </row>
    <row r="58" spans="1:2" x14ac:dyDescent="0.15">
      <c r="A58" s="9" t="s">
        <v>77</v>
      </c>
      <c r="B58" s="41">
        <f>Basistabelle!B59</f>
        <v>0</v>
      </c>
    </row>
    <row r="59" spans="1:2" x14ac:dyDescent="0.15">
      <c r="A59" s="9" t="s">
        <v>78</v>
      </c>
    </row>
    <row r="60" spans="1:2" x14ac:dyDescent="0.15">
      <c r="A60" s="9" t="s">
        <v>79</v>
      </c>
    </row>
    <row r="62" spans="1:2" s="16" customFormat="1" x14ac:dyDescent="0.15">
      <c r="A62" s="15" t="s">
        <v>75</v>
      </c>
      <c r="B62" s="35">
        <f>MMULT(B64,0.1)</f>
        <v>0</v>
      </c>
    </row>
    <row r="63" spans="1:2" x14ac:dyDescent="0.15">
      <c r="A63" s="9" t="s">
        <v>101</v>
      </c>
    </row>
    <row r="64" spans="1:2" x14ac:dyDescent="0.15">
      <c r="B64" s="41">
        <f>Basistabelle!B65</f>
        <v>0</v>
      </c>
    </row>
    <row r="65" spans="1:2" s="16" customFormat="1" x14ac:dyDescent="0.15">
      <c r="A65" s="15" t="s">
        <v>18</v>
      </c>
      <c r="B65" s="2"/>
    </row>
    <row r="67" spans="1:2" x14ac:dyDescent="0.15">
      <c r="A67" s="15" t="s">
        <v>80</v>
      </c>
      <c r="B67" s="35">
        <f>MMULT(B68,0.05)</f>
        <v>0</v>
      </c>
    </row>
    <row r="68" spans="1:2" x14ac:dyDescent="0.15">
      <c r="A68" s="9"/>
      <c r="B68" s="41">
        <f>Basistabelle!B69</f>
        <v>0</v>
      </c>
    </row>
    <row r="69" spans="1:2" x14ac:dyDescent="0.15">
      <c r="A69" s="15" t="s">
        <v>81</v>
      </c>
      <c r="B69" s="35">
        <f>MMULT(B70,0.1)</f>
        <v>0</v>
      </c>
    </row>
    <row r="70" spans="1:2" x14ac:dyDescent="0.15">
      <c r="A70" s="9" t="s">
        <v>15</v>
      </c>
      <c r="B70" s="41">
        <f>Basistabelle!B71</f>
        <v>0</v>
      </c>
    </row>
    <row r="72" spans="1:2" x14ac:dyDescent="0.15">
      <c r="A72" s="9" t="s">
        <v>19</v>
      </c>
      <c r="B72" s="33">
        <f>SUM(B69+B67+B62+B56)</f>
        <v>0</v>
      </c>
    </row>
    <row r="74" spans="1:2" x14ac:dyDescent="0.15">
      <c r="A74" s="18" t="s">
        <v>20</v>
      </c>
      <c r="B74" s="19">
        <f>B10</f>
        <v>1</v>
      </c>
    </row>
    <row r="75" spans="1:2" ht="13.5" thickBot="1" x14ac:dyDescent="0.2"/>
    <row r="76" spans="1:2" s="12" customFormat="1" ht="20.25" thickBot="1" x14ac:dyDescent="0.2">
      <c r="A76" s="94" t="s">
        <v>193</v>
      </c>
      <c r="B76" s="93">
        <f>B72/B74</f>
        <v>0</v>
      </c>
    </row>
    <row r="77" spans="1:2" ht="13.5" thickBot="1" x14ac:dyDescent="0.2"/>
    <row r="78" spans="1:2" s="11" customFormat="1" ht="20.25" thickBot="1" x14ac:dyDescent="0.2">
      <c r="A78" s="1" t="s">
        <v>143</v>
      </c>
      <c r="B78" s="10"/>
    </row>
    <row r="79" spans="1:2" x14ac:dyDescent="0.15">
      <c r="B79" s="2" t="s">
        <v>97</v>
      </c>
    </row>
    <row r="80" spans="1:2" x14ac:dyDescent="0.15">
      <c r="A80" s="9" t="s">
        <v>22</v>
      </c>
      <c r="B80" s="43">
        <f>(Basistabelle!B81/'Kosten Weinbau Einzelsorte'!B10)*'Kosten Weinbau Einzelsorte'!B11</f>
        <v>0</v>
      </c>
    </row>
    <row r="81" spans="1:2" x14ac:dyDescent="0.15">
      <c r="A81" s="9" t="s">
        <v>157</v>
      </c>
      <c r="B81" s="43">
        <f>(Basistabelle!B82/'Kosten Weinbau Einzelsorte'!B10)*'Kosten Weinbau Einzelsorte'!B11</f>
        <v>0</v>
      </c>
    </row>
    <row r="82" spans="1:2" x14ac:dyDescent="0.15">
      <c r="A82" s="9" t="s">
        <v>142</v>
      </c>
      <c r="B82" s="43">
        <f>(Basistabelle!B83/'Kosten Weinbau Einzelsorte'!B10)*'Kosten Weinbau Einzelsorte'!B11</f>
        <v>0</v>
      </c>
    </row>
    <row r="83" spans="1:2" x14ac:dyDescent="0.15">
      <c r="A83" s="9" t="s">
        <v>24</v>
      </c>
      <c r="B83" s="43">
        <f>(Basistabelle!B84/'Kosten Weinbau Einzelsorte'!B10)*'Kosten Weinbau Einzelsorte'!B11</f>
        <v>0</v>
      </c>
    </row>
    <row r="84" spans="1:2" ht="13.5" thickBot="1" x14ac:dyDescent="0.2">
      <c r="B84" s="17"/>
    </row>
    <row r="85" spans="1:2" ht="13.5" thickBot="1" x14ac:dyDescent="0.2">
      <c r="A85" s="20" t="s">
        <v>25</v>
      </c>
      <c r="B85" s="36">
        <f>SUM(B80:B84)</f>
        <v>0</v>
      </c>
    </row>
    <row r="86" spans="1:2" x14ac:dyDescent="0.15">
      <c r="A86" s="2" t="s">
        <v>98</v>
      </c>
      <c r="B86" s="43">
        <f>Basistabelle!B87</f>
        <v>14.3</v>
      </c>
    </row>
    <row r="87" spans="1:2" x14ac:dyDescent="0.15">
      <c r="A87" s="2" t="s">
        <v>26</v>
      </c>
      <c r="B87" s="69">
        <f>B81/B86</f>
        <v>0</v>
      </c>
    </row>
    <row r="88" spans="1:2" x14ac:dyDescent="0.15">
      <c r="A88" s="18" t="s">
        <v>130</v>
      </c>
      <c r="B88" s="19">
        <f>B11</f>
        <v>1</v>
      </c>
    </row>
    <row r="89" spans="1:2" ht="13.5" thickBot="1" x14ac:dyDescent="0.2"/>
    <row r="90" spans="1:2" s="12" customFormat="1" ht="20.25" thickBot="1" x14ac:dyDescent="0.2">
      <c r="A90" s="94" t="s">
        <v>27</v>
      </c>
      <c r="B90" s="93">
        <f>B85/B88</f>
        <v>0</v>
      </c>
    </row>
    <row r="91" spans="1:2" x14ac:dyDescent="0.15">
      <c r="A91" s="9"/>
    </row>
    <row r="92" spans="1:2" s="11" customFormat="1" ht="19.5" x14ac:dyDescent="0.15">
      <c r="A92" s="89" t="s">
        <v>89</v>
      </c>
      <c r="B92" s="90"/>
    </row>
    <row r="93" spans="1:2" x14ac:dyDescent="0.15">
      <c r="A93" s="81" t="s">
        <v>148</v>
      </c>
      <c r="B93" s="27" t="s">
        <v>97</v>
      </c>
    </row>
    <row r="94" spans="1:2" x14ac:dyDescent="0.15">
      <c r="A94" s="75" t="s">
        <v>28</v>
      </c>
      <c r="B94" s="43">
        <v>0</v>
      </c>
    </row>
    <row r="95" spans="1:2" x14ac:dyDescent="0.15">
      <c r="A95" s="27"/>
      <c r="B95" s="79"/>
    </row>
    <row r="96" spans="1:2" x14ac:dyDescent="0.15">
      <c r="A96" s="75" t="s">
        <v>185</v>
      </c>
      <c r="B96" s="43">
        <v>0</v>
      </c>
    </row>
    <row r="97" spans="1:2" x14ac:dyDescent="0.15">
      <c r="A97" s="27"/>
      <c r="B97" s="79"/>
    </row>
    <row r="98" spans="1:2" x14ac:dyDescent="0.15">
      <c r="A98" s="75" t="s">
        <v>88</v>
      </c>
      <c r="B98" s="43">
        <v>0</v>
      </c>
    </row>
    <row r="99" spans="1:2" x14ac:dyDescent="0.15">
      <c r="A99" s="27"/>
      <c r="B99" s="79"/>
    </row>
    <row r="100" spans="1:2" x14ac:dyDescent="0.15">
      <c r="A100" s="75" t="s">
        <v>87</v>
      </c>
      <c r="B100" s="43">
        <v>0</v>
      </c>
    </row>
    <row r="101" spans="1:2" x14ac:dyDescent="0.15">
      <c r="A101" s="27"/>
      <c r="B101" s="79"/>
    </row>
    <row r="102" spans="1:2" x14ac:dyDescent="0.15">
      <c r="A102" s="75" t="s">
        <v>86</v>
      </c>
      <c r="B102" s="43">
        <v>0</v>
      </c>
    </row>
    <row r="103" spans="1:2" x14ac:dyDescent="0.15">
      <c r="A103" s="27"/>
      <c r="B103" s="79"/>
    </row>
    <row r="104" spans="1:2" x14ac:dyDescent="0.15">
      <c r="A104" s="75" t="s">
        <v>189</v>
      </c>
      <c r="B104" s="43">
        <v>0</v>
      </c>
    </row>
    <row r="105" spans="1:2" x14ac:dyDescent="0.15">
      <c r="A105" s="75"/>
      <c r="B105" s="79"/>
    </row>
    <row r="106" spans="1:2" x14ac:dyDescent="0.15">
      <c r="A106" s="75" t="s">
        <v>29</v>
      </c>
      <c r="B106" s="43">
        <v>0</v>
      </c>
    </row>
    <row r="107" spans="1:2" x14ac:dyDescent="0.15">
      <c r="A107" s="27"/>
      <c r="B107" s="79"/>
    </row>
    <row r="108" spans="1:2" x14ac:dyDescent="0.15">
      <c r="A108" s="75" t="s">
        <v>186</v>
      </c>
      <c r="B108" s="43">
        <v>0</v>
      </c>
    </row>
    <row r="109" spans="1:2" x14ac:dyDescent="0.15">
      <c r="A109" s="27"/>
      <c r="B109" s="79"/>
    </row>
    <row r="110" spans="1:2" x14ac:dyDescent="0.15">
      <c r="A110" s="75" t="s">
        <v>187</v>
      </c>
      <c r="B110" s="43">
        <v>0</v>
      </c>
    </row>
    <row r="111" spans="1:2" x14ac:dyDescent="0.15">
      <c r="A111" s="27"/>
      <c r="B111" s="79"/>
    </row>
    <row r="112" spans="1:2" x14ac:dyDescent="0.15">
      <c r="A112" s="75" t="s">
        <v>188</v>
      </c>
      <c r="B112" s="43">
        <v>0</v>
      </c>
    </row>
    <row r="113" spans="1:2" x14ac:dyDescent="0.15">
      <c r="A113" s="27"/>
      <c r="B113" s="79"/>
    </row>
    <row r="114" spans="1:2" s="12" customFormat="1" ht="18.75" x14ac:dyDescent="0.15">
      <c r="A114" s="75" t="s">
        <v>190</v>
      </c>
      <c r="B114" s="43">
        <v>0</v>
      </c>
    </row>
    <row r="115" spans="1:2" x14ac:dyDescent="0.15">
      <c r="A115" s="27"/>
      <c r="B115" s="79"/>
    </row>
    <row r="116" spans="1:2" x14ac:dyDescent="0.15">
      <c r="A116" s="75" t="s">
        <v>191</v>
      </c>
      <c r="B116" s="43">
        <v>0</v>
      </c>
    </row>
    <row r="117" spans="1:2" s="11" customFormat="1" ht="15" customHeight="1" thickBot="1" x14ac:dyDescent="0.2">
      <c r="A117" s="27"/>
      <c r="B117" s="79"/>
    </row>
    <row r="118" spans="1:2" ht="13.5" thickBot="1" x14ac:dyDescent="0.2">
      <c r="A118" s="20" t="s">
        <v>30</v>
      </c>
      <c r="B118" s="36">
        <f>SUM(B116+B114+B112+B110+B108+B106+B104+B102+B100+B98+B96+B94)</f>
        <v>0</v>
      </c>
    </row>
    <row r="120" spans="1:2" x14ac:dyDescent="0.15">
      <c r="A120" s="18" t="s">
        <v>31</v>
      </c>
      <c r="B120" s="44">
        <f>B10</f>
        <v>1</v>
      </c>
    </row>
    <row r="121" spans="1:2" ht="13.5" thickBot="1" x14ac:dyDescent="0.2"/>
    <row r="122" spans="1:2" ht="20.25" thickBot="1" x14ac:dyDescent="0.2">
      <c r="A122" s="92" t="s">
        <v>32</v>
      </c>
      <c r="B122" s="93">
        <f>B118/B120</f>
        <v>0</v>
      </c>
    </row>
    <row r="123" spans="1:2" x14ac:dyDescent="0.15">
      <c r="A123" s="9"/>
    </row>
    <row r="124" spans="1:2" ht="13.5" thickBot="1" x14ac:dyDescent="0.2"/>
    <row r="125" spans="1:2" ht="20.25" thickBot="1" x14ac:dyDescent="0.2">
      <c r="A125" s="1" t="s">
        <v>33</v>
      </c>
      <c r="B125" s="10"/>
    </row>
    <row r="126" spans="1:2" x14ac:dyDescent="0.15">
      <c r="B126" s="2" t="s">
        <v>97</v>
      </c>
    </row>
    <row r="127" spans="1:2" x14ac:dyDescent="0.15">
      <c r="A127" s="9" t="s">
        <v>34</v>
      </c>
      <c r="B127" s="33">
        <f>B58</f>
        <v>0</v>
      </c>
    </row>
    <row r="128" spans="1:2" x14ac:dyDescent="0.15">
      <c r="B128" s="17"/>
    </row>
    <row r="129" spans="1:2" x14ac:dyDescent="0.15">
      <c r="A129" s="9" t="s">
        <v>35</v>
      </c>
      <c r="B129" s="43">
        <f>Basistabelle!B130</f>
        <v>0</v>
      </c>
    </row>
    <row r="130" spans="1:2" x14ac:dyDescent="0.15">
      <c r="B130" s="17"/>
    </row>
    <row r="131" spans="1:2" x14ac:dyDescent="0.15">
      <c r="A131" s="9" t="s">
        <v>36</v>
      </c>
      <c r="B131" s="33">
        <f>B64</f>
        <v>0</v>
      </c>
    </row>
    <row r="132" spans="1:2" x14ac:dyDescent="0.15">
      <c r="B132" s="17"/>
    </row>
    <row r="133" spans="1:2" x14ac:dyDescent="0.15">
      <c r="A133" s="9" t="s">
        <v>37</v>
      </c>
      <c r="B133" s="33">
        <f>B68+B144</f>
        <v>0</v>
      </c>
    </row>
    <row r="134" spans="1:2" x14ac:dyDescent="0.15">
      <c r="B134" s="17"/>
    </row>
    <row r="135" spans="1:2" s="12" customFormat="1" ht="18.75" x14ac:dyDescent="0.15">
      <c r="A135" s="9" t="s">
        <v>38</v>
      </c>
      <c r="B135" s="33">
        <f>(B122+B90+B76+B43)*B120*1.5</f>
        <v>0</v>
      </c>
    </row>
    <row r="136" spans="1:2" x14ac:dyDescent="0.15">
      <c r="B136" s="17"/>
    </row>
    <row r="137" spans="1:2" s="11" customFormat="1" ht="18.75" x14ac:dyDescent="0.15">
      <c r="A137" s="7" t="s">
        <v>39</v>
      </c>
      <c r="B137" s="37">
        <f>SUM(B127:B135)</f>
        <v>0</v>
      </c>
    </row>
    <row r="138" spans="1:2" x14ac:dyDescent="0.15">
      <c r="B138" s="17"/>
    </row>
    <row r="139" spans="1:2" x14ac:dyDescent="0.15">
      <c r="A139" s="9" t="s">
        <v>160</v>
      </c>
      <c r="B139" s="33">
        <f>B137*0.02</f>
        <v>0</v>
      </c>
    </row>
    <row r="140" spans="1:2" x14ac:dyDescent="0.15">
      <c r="B140" s="17"/>
    </row>
    <row r="141" spans="1:2" x14ac:dyDescent="0.15">
      <c r="A141" s="18" t="s">
        <v>40</v>
      </c>
      <c r="B141" s="19">
        <f>B10</f>
        <v>1</v>
      </c>
    </row>
    <row r="142" spans="1:2" ht="13.5" thickBot="1" x14ac:dyDescent="0.2"/>
    <row r="143" spans="1:2" ht="20.25" thickBot="1" x14ac:dyDescent="0.2">
      <c r="A143" s="92" t="s">
        <v>41</v>
      </c>
      <c r="B143" s="93">
        <f>B139/B141</f>
        <v>0</v>
      </c>
    </row>
    <row r="144" spans="1:2" ht="13.5" thickBot="1" x14ac:dyDescent="0.2"/>
    <row r="145" spans="1:2" s="12" customFormat="1" ht="20.25" thickBot="1" x14ac:dyDescent="0.2">
      <c r="A145" s="1" t="s">
        <v>42</v>
      </c>
      <c r="B145" s="10"/>
    </row>
    <row r="147" spans="1:2" x14ac:dyDescent="0.15">
      <c r="A147" s="9" t="s">
        <v>43</v>
      </c>
      <c r="B147" s="33">
        <f>B43</f>
        <v>0</v>
      </c>
    </row>
    <row r="148" spans="1:2" x14ac:dyDescent="0.15">
      <c r="A148" s="9" t="s">
        <v>44</v>
      </c>
      <c r="B148" s="33">
        <f>B76</f>
        <v>0</v>
      </c>
    </row>
    <row r="149" spans="1:2" s="11" customFormat="1" ht="18.75" x14ac:dyDescent="0.15">
      <c r="A149" s="9" t="s">
        <v>45</v>
      </c>
      <c r="B149" s="33">
        <f>B90</f>
        <v>0</v>
      </c>
    </row>
    <row r="150" spans="1:2" x14ac:dyDescent="0.15">
      <c r="A150" s="9" t="s">
        <v>46</v>
      </c>
      <c r="B150" s="33">
        <f>B122</f>
        <v>0</v>
      </c>
    </row>
    <row r="151" spans="1:2" x14ac:dyDescent="0.15">
      <c r="A151" s="9" t="s">
        <v>47</v>
      </c>
      <c r="B151" s="33">
        <f>B143</f>
        <v>0</v>
      </c>
    </row>
    <row r="152" spans="1:2" ht="13.5" thickBot="1" x14ac:dyDescent="0.2">
      <c r="B152" s="17"/>
    </row>
    <row r="153" spans="1:2" ht="20.25" thickBot="1" x14ac:dyDescent="0.2">
      <c r="A153" s="92" t="s">
        <v>48</v>
      </c>
      <c r="B153" s="93">
        <f>SUM(B147:B151)</f>
        <v>0</v>
      </c>
    </row>
    <row r="155" spans="1:2" x14ac:dyDescent="0.15">
      <c r="A155" s="9"/>
    </row>
    <row r="156" spans="1:2" ht="13.5" thickBot="1" x14ac:dyDescent="0.2"/>
    <row r="157" spans="1:2" ht="20.25" thickBot="1" x14ac:dyDescent="0.2">
      <c r="A157" s="1" t="s">
        <v>72</v>
      </c>
      <c r="B157" s="22" t="s">
        <v>49</v>
      </c>
    </row>
    <row r="158" spans="1:2" x14ac:dyDescent="0.2">
      <c r="A158" s="47" t="s">
        <v>122</v>
      </c>
      <c r="B158" s="2" t="s">
        <v>97</v>
      </c>
    </row>
    <row r="159" spans="1:2" x14ac:dyDescent="0.2">
      <c r="A159" s="48" t="str">
        <f>Basistabelle!A160</f>
        <v>Ablegen der Drähte</v>
      </c>
      <c r="B159" s="51">
        <f>Basistabelle!B160</f>
        <v>1</v>
      </c>
    </row>
    <row r="160" spans="1:2" x14ac:dyDescent="0.2">
      <c r="A160" s="48" t="str">
        <f>Basistabelle!A161</f>
        <v>Vorschneiden</v>
      </c>
      <c r="B160" s="51">
        <f>Basistabelle!B161</f>
        <v>0</v>
      </c>
    </row>
    <row r="161" spans="1:2" x14ac:dyDescent="0.2">
      <c r="A161" s="48" t="str">
        <f>Basistabelle!A162</f>
        <v>Rebschnitt</v>
      </c>
      <c r="B161" s="51">
        <f>Basistabelle!B162</f>
        <v>0</v>
      </c>
    </row>
    <row r="162" spans="1:2" x14ac:dyDescent="0.2">
      <c r="A162" s="48" t="str">
        <f>Basistabelle!A163</f>
        <v>Ausheben des Holzes</v>
      </c>
      <c r="B162" s="51">
        <f>Basistabelle!B163</f>
        <v>0</v>
      </c>
    </row>
    <row r="163" spans="1:2" x14ac:dyDescent="0.2">
      <c r="A163" s="48" t="str">
        <f>Basistabelle!A164</f>
        <v xml:space="preserve"> org. Düngung</v>
      </c>
      <c r="B163" s="51">
        <f>Basistabelle!B164</f>
        <v>0</v>
      </c>
    </row>
    <row r="164" spans="1:2" x14ac:dyDescent="0.2">
      <c r="A164" s="48" t="str">
        <f>Basistabelle!A165</f>
        <v>Drahtrahmenreparatur</v>
      </c>
      <c r="B164" s="51">
        <f>Basistabelle!B165</f>
        <v>0</v>
      </c>
    </row>
    <row r="165" spans="1:2" x14ac:dyDescent="0.2">
      <c r="A165" s="48" t="str">
        <f>Basistabelle!A166</f>
        <v>Rebholz häckseln</v>
      </c>
      <c r="B165" s="51">
        <f>Basistabelle!B166</f>
        <v>0</v>
      </c>
    </row>
    <row r="166" spans="1:2" x14ac:dyDescent="0.2">
      <c r="A166" s="48" t="str">
        <f>Basistabelle!A167</f>
        <v>Düngung</v>
      </c>
      <c r="B166" s="51">
        <f>Basistabelle!B167</f>
        <v>0</v>
      </c>
    </row>
    <row r="167" spans="1:2" x14ac:dyDescent="0.2">
      <c r="A167" s="48" t="str">
        <f>Basistabelle!A168</f>
        <v>Ansaat Begrünung</v>
      </c>
      <c r="B167" s="51">
        <f>Basistabelle!B168</f>
        <v>0</v>
      </c>
    </row>
    <row r="168" spans="1:2" x14ac:dyDescent="0.2">
      <c r="A168" s="48" t="str">
        <f>Basistabelle!A169</f>
        <v>Biegen</v>
      </c>
      <c r="B168" s="51">
        <f>Basistabelle!B169</f>
        <v>0</v>
      </c>
    </row>
    <row r="169" spans="1:2" x14ac:dyDescent="0.2">
      <c r="A169" s="48" t="str">
        <f>Basistabelle!A170</f>
        <v>Pflanzenschutz</v>
      </c>
      <c r="B169" s="51">
        <f>Basistabelle!B170</f>
        <v>0</v>
      </c>
    </row>
    <row r="170" spans="1:2" x14ac:dyDescent="0.2">
      <c r="A170" s="48" t="str">
        <f>Basistabelle!A171</f>
        <v>Mulchen/Laubschnitt und Scheibe</v>
      </c>
      <c r="B170" s="51">
        <f>Basistabelle!B171</f>
        <v>0</v>
      </c>
    </row>
    <row r="171" spans="1:2" x14ac:dyDescent="0.2">
      <c r="A171" s="48" t="str">
        <f>Basistabelle!A172</f>
        <v>Ausbrechen</v>
      </c>
      <c r="B171" s="51">
        <f>Basistabelle!B172</f>
        <v>0</v>
      </c>
    </row>
    <row r="172" spans="1:2" x14ac:dyDescent="0.2">
      <c r="A172" s="48" t="str">
        <f>Basistabelle!A173</f>
        <v>Aufheften</v>
      </c>
      <c r="B172" s="51">
        <f>Basistabelle!B173</f>
        <v>0</v>
      </c>
    </row>
    <row r="173" spans="1:2" x14ac:dyDescent="0.2">
      <c r="A173" s="48" t="str">
        <f>Basistabelle!A174</f>
        <v>Gipfeln</v>
      </c>
      <c r="B173" s="51">
        <f>Basistabelle!B174</f>
        <v>0</v>
      </c>
    </row>
    <row r="174" spans="1:2" x14ac:dyDescent="0.2">
      <c r="A174" s="48" t="str">
        <f>Basistabelle!A175</f>
        <v>Traubenernte</v>
      </c>
      <c r="B174" s="51">
        <f>Basistabelle!B175</f>
        <v>0</v>
      </c>
    </row>
    <row r="175" spans="1:2" x14ac:dyDescent="0.2">
      <c r="A175" s="48" t="str">
        <f>Basistabelle!A176</f>
        <v>Allgemeinarbeiten</v>
      </c>
      <c r="B175" s="51">
        <f>Basistabelle!B176</f>
        <v>0</v>
      </c>
    </row>
    <row r="176" spans="1:2" x14ac:dyDescent="0.2">
      <c r="A176" s="48"/>
    </row>
    <row r="177" spans="1:2" x14ac:dyDescent="0.2">
      <c r="A177" s="49" t="s">
        <v>114</v>
      </c>
      <c r="B177" s="8">
        <f>SUM(B159:B176)</f>
        <v>1</v>
      </c>
    </row>
    <row r="178" spans="1:2" x14ac:dyDescent="0.2">
      <c r="A178" s="47" t="s">
        <v>150</v>
      </c>
      <c r="B178" s="2">
        <f>B8</f>
        <v>0</v>
      </c>
    </row>
    <row r="179" spans="1:2" x14ac:dyDescent="0.2">
      <c r="A179" s="48" t="s">
        <v>103</v>
      </c>
      <c r="B179" s="51">
        <f>Basistabelle!B180</f>
        <v>0</v>
      </c>
    </row>
    <row r="180" spans="1:2" x14ac:dyDescent="0.2">
      <c r="A180" s="48" t="s">
        <v>104</v>
      </c>
      <c r="B180" s="51">
        <f>Basistabelle!B181</f>
        <v>0</v>
      </c>
    </row>
    <row r="181" spans="1:2" x14ac:dyDescent="0.2">
      <c r="A181" s="48" t="s">
        <v>105</v>
      </c>
      <c r="B181" s="51">
        <f>Basistabelle!B182</f>
        <v>0</v>
      </c>
    </row>
    <row r="182" spans="1:2" x14ac:dyDescent="0.2">
      <c r="A182" s="48" t="s">
        <v>106</v>
      </c>
      <c r="B182" s="51">
        <f>Basistabelle!B183</f>
        <v>0</v>
      </c>
    </row>
    <row r="183" spans="1:2" x14ac:dyDescent="0.2">
      <c r="A183" s="48" t="s">
        <v>107</v>
      </c>
      <c r="B183" s="51">
        <f>Basistabelle!B184</f>
        <v>0</v>
      </c>
    </row>
    <row r="184" spans="1:2" x14ac:dyDescent="0.2">
      <c r="A184" s="48" t="s">
        <v>108</v>
      </c>
      <c r="B184" s="51">
        <f>Basistabelle!B185</f>
        <v>0</v>
      </c>
    </row>
    <row r="185" spans="1:2" x14ac:dyDescent="0.2">
      <c r="A185" s="48" t="s">
        <v>109</v>
      </c>
      <c r="B185" s="51">
        <f>Basistabelle!B186</f>
        <v>0</v>
      </c>
    </row>
    <row r="186" spans="1:2" x14ac:dyDescent="0.2">
      <c r="A186" s="48" t="s">
        <v>110</v>
      </c>
      <c r="B186" s="51">
        <f>Basistabelle!B187</f>
        <v>0</v>
      </c>
    </row>
    <row r="187" spans="1:2" x14ac:dyDescent="0.2">
      <c r="A187" s="48" t="s">
        <v>111</v>
      </c>
      <c r="B187" s="51">
        <f>Basistabelle!B188</f>
        <v>0</v>
      </c>
    </row>
    <row r="188" spans="1:2" x14ac:dyDescent="0.2">
      <c r="A188" s="48" t="s">
        <v>112</v>
      </c>
      <c r="B188" s="51">
        <f>Basistabelle!B189</f>
        <v>0</v>
      </c>
    </row>
    <row r="189" spans="1:2" x14ac:dyDescent="0.2">
      <c r="A189" s="48" t="s">
        <v>113</v>
      </c>
      <c r="B189" s="51">
        <f>Basistabelle!B190</f>
        <v>0</v>
      </c>
    </row>
    <row r="190" spans="1:2" x14ac:dyDescent="0.2">
      <c r="A190" s="48"/>
    </row>
    <row r="191" spans="1:2" x14ac:dyDescent="0.2">
      <c r="A191" s="49" t="s">
        <v>114</v>
      </c>
      <c r="B191" s="8">
        <f>SUM(B179:B189)</f>
        <v>0</v>
      </c>
    </row>
    <row r="192" spans="1:2" x14ac:dyDescent="0.2">
      <c r="A192" s="47" t="s">
        <v>151</v>
      </c>
    </row>
    <row r="193" spans="1:2" x14ac:dyDescent="0.2">
      <c r="A193" s="48" t="s">
        <v>115</v>
      </c>
      <c r="B193" s="51">
        <f>Basistabelle!B194</f>
        <v>0</v>
      </c>
    </row>
    <row r="194" spans="1:2" x14ac:dyDescent="0.2">
      <c r="A194" s="48" t="s">
        <v>116</v>
      </c>
      <c r="B194" s="51">
        <f>Basistabelle!B195</f>
        <v>0</v>
      </c>
    </row>
    <row r="195" spans="1:2" x14ac:dyDescent="0.2">
      <c r="A195" s="48" t="s">
        <v>123</v>
      </c>
      <c r="B195" s="51">
        <f>Basistabelle!B196</f>
        <v>0</v>
      </c>
    </row>
    <row r="196" spans="1:2" x14ac:dyDescent="0.2">
      <c r="A196" s="48" t="s">
        <v>117</v>
      </c>
      <c r="B196" s="51">
        <f>Basistabelle!B197</f>
        <v>0</v>
      </c>
    </row>
    <row r="197" spans="1:2" x14ac:dyDescent="0.2">
      <c r="A197" s="48" t="s">
        <v>118</v>
      </c>
      <c r="B197" s="51">
        <f>Basistabelle!B198</f>
        <v>0</v>
      </c>
    </row>
    <row r="198" spans="1:2" x14ac:dyDescent="0.2">
      <c r="A198" s="48" t="s">
        <v>119</v>
      </c>
      <c r="B198" s="51">
        <f>Basistabelle!B199</f>
        <v>0</v>
      </c>
    </row>
    <row r="199" spans="1:2" x14ac:dyDescent="0.2">
      <c r="A199" s="48"/>
      <c r="B199" s="40"/>
    </row>
    <row r="200" spans="1:2" x14ac:dyDescent="0.2">
      <c r="A200" s="49" t="s">
        <v>114</v>
      </c>
      <c r="B200" s="50">
        <f>SUM(B193:B199)</f>
        <v>0</v>
      </c>
    </row>
    <row r="201" spans="1:2" x14ac:dyDescent="0.2">
      <c r="A201" s="47" t="s">
        <v>152</v>
      </c>
      <c r="B201" s="40"/>
    </row>
    <row r="202" spans="1:2" x14ac:dyDescent="0.2">
      <c r="A202" s="48" t="s">
        <v>120</v>
      </c>
      <c r="B202" s="51">
        <f>Basistabelle!B203</f>
        <v>0</v>
      </c>
    </row>
    <row r="203" spans="1:2" x14ac:dyDescent="0.2">
      <c r="A203" s="48" t="s">
        <v>121</v>
      </c>
      <c r="B203" s="51">
        <f>Basistabelle!B204</f>
        <v>0</v>
      </c>
    </row>
    <row r="204" spans="1:2" x14ac:dyDescent="0.2">
      <c r="A204" s="48"/>
      <c r="B204" s="40"/>
    </row>
    <row r="205" spans="1:2" x14ac:dyDescent="0.2">
      <c r="A205" s="49" t="s">
        <v>114</v>
      </c>
      <c r="B205" s="49">
        <f>SUM(B202:B204)</f>
        <v>0</v>
      </c>
    </row>
    <row r="206" spans="1:2" s="42" customFormat="1" ht="13.5" thickBot="1" x14ac:dyDescent="0.2">
      <c r="A206" s="2"/>
      <c r="B206" s="2"/>
    </row>
    <row r="207" spans="1:2" ht="13.5" thickBot="1" x14ac:dyDescent="0.2">
      <c r="A207" s="20" t="s">
        <v>131</v>
      </c>
      <c r="B207" s="23">
        <f>B205+B200+B191+B177</f>
        <v>1</v>
      </c>
    </row>
    <row r="208" spans="1:2" s="42" customFormat="1" x14ac:dyDescent="0.15">
      <c r="A208" s="9"/>
      <c r="B208" s="2"/>
    </row>
    <row r="209" spans="1:256" x14ac:dyDescent="0.15">
      <c r="A209" s="9" t="s">
        <v>132</v>
      </c>
      <c r="B209" s="2">
        <f>Basistabelle!B208*'Kosten Weinbau Einzelsorte'!B210</f>
        <v>0</v>
      </c>
    </row>
    <row r="210" spans="1:256" x14ac:dyDescent="0.15">
      <c r="A210" s="9" t="s">
        <v>133</v>
      </c>
      <c r="B210" s="2">
        <f>B10-B11</f>
        <v>0</v>
      </c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  <c r="DB210" s="42"/>
      <c r="DC210" s="42"/>
      <c r="DD210" s="42"/>
      <c r="DE210" s="42"/>
      <c r="DF210" s="42"/>
      <c r="DG210" s="42"/>
      <c r="DH210" s="42"/>
      <c r="DI210" s="42"/>
      <c r="DJ210" s="42"/>
      <c r="DK210" s="42"/>
      <c r="DL210" s="42"/>
      <c r="DM210" s="42"/>
      <c r="DN210" s="42"/>
      <c r="DO210" s="42"/>
      <c r="DP210" s="42"/>
      <c r="DQ210" s="42"/>
      <c r="DR210" s="42"/>
      <c r="DS210" s="42"/>
      <c r="DT210" s="42"/>
      <c r="DU210" s="42"/>
      <c r="DV210" s="42"/>
      <c r="DW210" s="42"/>
      <c r="DX210" s="42"/>
      <c r="DY210" s="42"/>
      <c r="DZ210" s="42"/>
      <c r="EA210" s="42"/>
      <c r="EB210" s="42"/>
      <c r="EC210" s="42"/>
      <c r="ED210" s="42"/>
      <c r="EE210" s="42"/>
      <c r="EF210" s="42"/>
      <c r="EG210" s="42"/>
      <c r="EH210" s="42"/>
      <c r="EI210" s="42"/>
      <c r="EJ210" s="42"/>
      <c r="EK210" s="42"/>
      <c r="EL210" s="42"/>
      <c r="EM210" s="42"/>
      <c r="EN210" s="42"/>
      <c r="EO210" s="42"/>
      <c r="EP210" s="42"/>
      <c r="EQ210" s="42"/>
      <c r="ER210" s="42"/>
      <c r="ES210" s="42"/>
      <c r="ET210" s="42"/>
      <c r="EU210" s="42"/>
      <c r="EV210" s="42"/>
      <c r="EW210" s="42"/>
      <c r="EX210" s="42"/>
      <c r="EY210" s="42"/>
      <c r="EZ210" s="42"/>
      <c r="FA210" s="42"/>
      <c r="FB210" s="42"/>
      <c r="FC210" s="42"/>
      <c r="FD210" s="42"/>
      <c r="FE210" s="42"/>
      <c r="FF210" s="42"/>
      <c r="FG210" s="42"/>
      <c r="FH210" s="42"/>
      <c r="FI210" s="42"/>
      <c r="FJ210" s="42"/>
      <c r="FK210" s="42"/>
      <c r="FL210" s="42"/>
      <c r="FM210" s="42"/>
      <c r="FN210" s="42"/>
      <c r="FO210" s="42"/>
      <c r="FP210" s="42"/>
      <c r="FQ210" s="42"/>
      <c r="FR210" s="42"/>
      <c r="FS210" s="42"/>
      <c r="FT210" s="42"/>
      <c r="FU210" s="42"/>
      <c r="FV210" s="42"/>
      <c r="FW210" s="42"/>
      <c r="FX210" s="42"/>
      <c r="FY210" s="42"/>
      <c r="FZ210" s="42"/>
      <c r="GA210" s="42"/>
      <c r="GB210" s="42"/>
      <c r="GC210" s="42"/>
      <c r="GD210" s="42"/>
      <c r="GE210" s="42"/>
      <c r="GF210" s="42"/>
      <c r="GG210" s="42"/>
      <c r="GH210" s="42"/>
      <c r="GI210" s="42"/>
      <c r="GJ210" s="42"/>
      <c r="GK210" s="42"/>
      <c r="GL210" s="42"/>
      <c r="GM210" s="42"/>
      <c r="GN210" s="42"/>
      <c r="GO210" s="42"/>
      <c r="GP210" s="42"/>
      <c r="GQ210" s="42"/>
      <c r="GR210" s="42"/>
      <c r="GS210" s="42"/>
      <c r="GT210" s="42"/>
      <c r="GU210" s="42"/>
      <c r="GV210" s="42"/>
      <c r="GW210" s="42"/>
      <c r="GX210" s="42"/>
      <c r="GY210" s="42"/>
      <c r="GZ210" s="42"/>
      <c r="HA210" s="42"/>
      <c r="HB210" s="42"/>
      <c r="HC210" s="42"/>
      <c r="HD210" s="42"/>
      <c r="HE210" s="42"/>
      <c r="HF210" s="42"/>
      <c r="HG210" s="42"/>
      <c r="HH210" s="42"/>
      <c r="HI210" s="42"/>
      <c r="HJ210" s="42"/>
      <c r="HK210" s="42"/>
      <c r="HL210" s="42"/>
      <c r="HM210" s="42"/>
      <c r="HN210" s="42"/>
      <c r="HO210" s="42"/>
      <c r="HP210" s="42"/>
      <c r="HQ210" s="42"/>
      <c r="HR210" s="42"/>
      <c r="HS210" s="42"/>
      <c r="HT210" s="42"/>
      <c r="HU210" s="42"/>
      <c r="HV210" s="42"/>
      <c r="HW210" s="42"/>
      <c r="HX210" s="42"/>
      <c r="HY210" s="42"/>
      <c r="HZ210" s="42"/>
      <c r="IA210" s="42"/>
      <c r="IB210" s="42"/>
      <c r="IC210" s="42"/>
      <c r="ID210" s="42"/>
      <c r="IE210" s="42"/>
      <c r="IF210" s="42"/>
      <c r="IG210" s="42"/>
      <c r="IH210" s="42"/>
      <c r="II210" s="42"/>
      <c r="IJ210" s="42"/>
      <c r="IK210" s="42"/>
      <c r="IL210" s="42"/>
      <c r="IM210" s="42"/>
      <c r="IN210" s="42"/>
      <c r="IO210" s="42"/>
      <c r="IP210" s="42"/>
      <c r="IQ210" s="42"/>
      <c r="IR210" s="42"/>
      <c r="IS210" s="42"/>
      <c r="IT210" s="42"/>
      <c r="IU210" s="42"/>
      <c r="IV210" s="42"/>
    </row>
    <row r="211" spans="1:256" s="60" customFormat="1" x14ac:dyDescent="0.15">
      <c r="A211" s="2" t="s">
        <v>141</v>
      </c>
      <c r="B211" s="69">
        <f>B87</f>
        <v>0</v>
      </c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/>
      <c r="AK211" s="59"/>
      <c r="AL211" s="59"/>
      <c r="AM211" s="59"/>
      <c r="AN211" s="59"/>
      <c r="AO211" s="59"/>
      <c r="AP211" s="59"/>
      <c r="AQ211" s="59"/>
      <c r="AR211" s="59"/>
      <c r="AS211" s="59"/>
      <c r="AT211" s="59"/>
      <c r="AU211" s="59"/>
      <c r="AV211" s="59"/>
      <c r="AW211" s="59"/>
      <c r="AX211" s="59"/>
      <c r="AY211" s="59"/>
      <c r="AZ211" s="59"/>
      <c r="BA211" s="59"/>
      <c r="BB211" s="59"/>
      <c r="BC211" s="59"/>
      <c r="BD211" s="59"/>
      <c r="BE211" s="59"/>
      <c r="BF211" s="59"/>
      <c r="BG211" s="59"/>
      <c r="BH211" s="59"/>
      <c r="BI211" s="59"/>
      <c r="BJ211" s="59"/>
      <c r="BK211" s="59"/>
      <c r="BL211" s="59"/>
      <c r="BM211" s="59"/>
      <c r="BN211" s="59"/>
      <c r="BO211" s="59"/>
      <c r="BP211" s="59"/>
      <c r="BQ211" s="59"/>
      <c r="BR211" s="59"/>
      <c r="BS211" s="59"/>
      <c r="BT211" s="59"/>
      <c r="BU211" s="59"/>
      <c r="BV211" s="59"/>
      <c r="BW211" s="59"/>
      <c r="BX211" s="59"/>
      <c r="BY211" s="59"/>
      <c r="BZ211" s="59"/>
      <c r="CA211" s="59"/>
      <c r="CB211" s="59"/>
      <c r="CC211" s="59"/>
      <c r="CD211" s="59"/>
      <c r="CE211" s="59"/>
      <c r="CF211" s="59"/>
      <c r="CG211" s="59"/>
      <c r="CH211" s="59"/>
      <c r="CI211" s="59"/>
      <c r="CJ211" s="59"/>
      <c r="CK211" s="59"/>
      <c r="CL211" s="59"/>
      <c r="CM211" s="59"/>
      <c r="CN211" s="59"/>
      <c r="CO211" s="59"/>
      <c r="CP211" s="59"/>
      <c r="CQ211" s="59"/>
      <c r="CR211" s="59"/>
      <c r="CS211" s="59"/>
      <c r="CT211" s="59"/>
      <c r="CU211" s="59"/>
      <c r="CV211" s="59"/>
      <c r="CW211" s="59"/>
      <c r="CX211" s="59"/>
      <c r="CY211" s="59"/>
      <c r="CZ211" s="59"/>
      <c r="DA211" s="59"/>
      <c r="DB211" s="59"/>
      <c r="DC211" s="59"/>
      <c r="DD211" s="59"/>
      <c r="DE211" s="59"/>
      <c r="DF211" s="59"/>
      <c r="DG211" s="59"/>
      <c r="DH211" s="59"/>
      <c r="DI211" s="59"/>
      <c r="DJ211" s="59"/>
      <c r="DK211" s="59"/>
      <c r="DL211" s="59"/>
      <c r="DM211" s="59"/>
      <c r="DN211" s="59"/>
      <c r="DO211" s="59"/>
      <c r="DP211" s="59"/>
      <c r="DQ211" s="59"/>
      <c r="DR211" s="59"/>
      <c r="DS211" s="59"/>
      <c r="DT211" s="59"/>
      <c r="DU211" s="59"/>
      <c r="DV211" s="59"/>
      <c r="DW211" s="59"/>
      <c r="DX211" s="59"/>
      <c r="DY211" s="59"/>
      <c r="DZ211" s="59"/>
      <c r="EA211" s="59"/>
      <c r="EB211" s="59"/>
      <c r="EC211" s="59"/>
      <c r="ED211" s="59"/>
      <c r="EE211" s="59"/>
      <c r="EF211" s="59"/>
      <c r="EG211" s="59"/>
      <c r="EH211" s="59"/>
      <c r="EI211" s="59"/>
      <c r="EJ211" s="59"/>
      <c r="EK211" s="59"/>
      <c r="EL211" s="59"/>
      <c r="EM211" s="59"/>
      <c r="EN211" s="59"/>
      <c r="EO211" s="59"/>
      <c r="EP211" s="59"/>
      <c r="EQ211" s="59"/>
      <c r="ER211" s="59"/>
      <c r="ES211" s="59"/>
      <c r="ET211" s="59"/>
      <c r="EU211" s="59"/>
      <c r="EV211" s="59"/>
      <c r="EW211" s="59"/>
      <c r="EX211" s="59"/>
      <c r="EY211" s="59"/>
      <c r="EZ211" s="59"/>
      <c r="FA211" s="59"/>
      <c r="FB211" s="59"/>
      <c r="FC211" s="59"/>
      <c r="FD211" s="59"/>
      <c r="FE211" s="59"/>
      <c r="FF211" s="59"/>
      <c r="FG211" s="59"/>
      <c r="FH211" s="59"/>
      <c r="FI211" s="59"/>
      <c r="FJ211" s="59"/>
      <c r="FK211" s="59"/>
      <c r="FL211" s="59"/>
      <c r="FM211" s="59"/>
      <c r="FN211" s="59"/>
      <c r="FO211" s="59"/>
      <c r="FP211" s="59"/>
      <c r="FQ211" s="59"/>
      <c r="FR211" s="59"/>
      <c r="FS211" s="59"/>
      <c r="FT211" s="59"/>
      <c r="FU211" s="59"/>
      <c r="FV211" s="59"/>
      <c r="FW211" s="59"/>
      <c r="FX211" s="59"/>
      <c r="FY211" s="59"/>
      <c r="FZ211" s="59"/>
      <c r="GA211" s="59"/>
      <c r="GB211" s="59"/>
      <c r="GC211" s="59"/>
      <c r="GD211" s="59"/>
      <c r="GE211" s="59"/>
      <c r="GF211" s="59"/>
      <c r="GG211" s="59"/>
      <c r="GH211" s="59"/>
      <c r="GI211" s="59"/>
      <c r="GJ211" s="59"/>
      <c r="GK211" s="59"/>
      <c r="GL211" s="59"/>
      <c r="GM211" s="59"/>
      <c r="GN211" s="59"/>
      <c r="GO211" s="59"/>
      <c r="GP211" s="59"/>
      <c r="GQ211" s="59"/>
      <c r="GR211" s="59"/>
      <c r="GS211" s="59"/>
      <c r="GT211" s="59"/>
      <c r="GU211" s="59"/>
      <c r="GV211" s="59"/>
      <c r="GW211" s="59"/>
      <c r="GX211" s="59"/>
      <c r="GY211" s="59"/>
      <c r="GZ211" s="59"/>
      <c r="HA211" s="59"/>
      <c r="HB211" s="59"/>
      <c r="HC211" s="59"/>
      <c r="HD211" s="59"/>
      <c r="HE211" s="59"/>
      <c r="HF211" s="59"/>
      <c r="HG211" s="59"/>
      <c r="HH211" s="59"/>
      <c r="HI211" s="59"/>
      <c r="HJ211" s="59"/>
      <c r="HK211" s="59"/>
      <c r="HL211" s="59"/>
      <c r="HM211" s="59"/>
      <c r="HN211" s="59"/>
      <c r="HO211" s="59"/>
      <c r="HP211" s="59"/>
      <c r="HQ211" s="59"/>
      <c r="HR211" s="59"/>
      <c r="HS211" s="59"/>
      <c r="HT211" s="59"/>
      <c r="HU211" s="59"/>
      <c r="HV211" s="59"/>
      <c r="HW211" s="59"/>
      <c r="HX211" s="59"/>
      <c r="HY211" s="59"/>
      <c r="HZ211" s="59"/>
      <c r="IA211" s="59"/>
      <c r="IB211" s="59"/>
      <c r="IC211" s="59"/>
      <c r="ID211" s="59"/>
      <c r="IE211" s="59"/>
      <c r="IF211" s="59"/>
      <c r="IG211" s="59"/>
      <c r="IH211" s="59"/>
      <c r="II211" s="59"/>
      <c r="IJ211" s="59"/>
      <c r="IK211" s="59"/>
      <c r="IL211" s="59"/>
      <c r="IM211" s="59"/>
      <c r="IN211" s="59"/>
      <c r="IO211" s="59"/>
      <c r="IP211" s="59"/>
      <c r="IQ211" s="59"/>
      <c r="IR211" s="59"/>
      <c r="IS211" s="59"/>
      <c r="IT211" s="59"/>
      <c r="IU211" s="59"/>
      <c r="IV211" s="59"/>
    </row>
    <row r="212" spans="1:256" s="27" customFormat="1" x14ac:dyDescent="0.15">
      <c r="A212" s="9" t="s">
        <v>147</v>
      </c>
      <c r="B212" s="69">
        <f>B211/B11</f>
        <v>0</v>
      </c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  <c r="DB212" s="42"/>
      <c r="DC212" s="42"/>
      <c r="DD212" s="42"/>
      <c r="DE212" s="42"/>
      <c r="DF212" s="42"/>
      <c r="DG212" s="42"/>
      <c r="DH212" s="42"/>
      <c r="DI212" s="42"/>
      <c r="DJ212" s="42"/>
      <c r="DK212" s="42"/>
      <c r="DL212" s="42"/>
      <c r="DM212" s="42"/>
      <c r="DN212" s="42"/>
      <c r="DO212" s="42"/>
      <c r="DP212" s="42"/>
      <c r="DQ212" s="42"/>
      <c r="DR212" s="42"/>
      <c r="DS212" s="42"/>
      <c r="DT212" s="42"/>
      <c r="DU212" s="42"/>
      <c r="DV212" s="42"/>
      <c r="DW212" s="42"/>
      <c r="DX212" s="42"/>
      <c r="DY212" s="42"/>
      <c r="DZ212" s="42"/>
      <c r="EA212" s="42"/>
      <c r="EB212" s="42"/>
      <c r="EC212" s="42"/>
      <c r="ED212" s="42"/>
      <c r="EE212" s="42"/>
      <c r="EF212" s="42"/>
      <c r="EG212" s="42"/>
      <c r="EH212" s="42"/>
      <c r="EI212" s="42"/>
      <c r="EJ212" s="42"/>
      <c r="EK212" s="42"/>
      <c r="EL212" s="42"/>
      <c r="EM212" s="42"/>
      <c r="EN212" s="42"/>
      <c r="EO212" s="42"/>
      <c r="EP212" s="42"/>
      <c r="EQ212" s="42"/>
      <c r="ER212" s="42"/>
      <c r="ES212" s="42"/>
      <c r="ET212" s="42"/>
      <c r="EU212" s="42"/>
      <c r="EV212" s="42"/>
      <c r="EW212" s="42"/>
      <c r="EX212" s="42"/>
      <c r="EY212" s="42"/>
      <c r="EZ212" s="42"/>
      <c r="FA212" s="42"/>
      <c r="FB212" s="42"/>
      <c r="FC212" s="42"/>
      <c r="FD212" s="42"/>
      <c r="FE212" s="42"/>
      <c r="FF212" s="42"/>
      <c r="FG212" s="42"/>
      <c r="FH212" s="42"/>
      <c r="FI212" s="42"/>
      <c r="FJ212" s="42"/>
      <c r="FK212" s="42"/>
      <c r="FL212" s="42"/>
      <c r="FM212" s="42"/>
      <c r="FN212" s="42"/>
      <c r="FO212" s="42"/>
      <c r="FP212" s="42"/>
      <c r="FQ212" s="42"/>
      <c r="FR212" s="42"/>
      <c r="FS212" s="42"/>
      <c r="FT212" s="42"/>
      <c r="FU212" s="42"/>
      <c r="FV212" s="42"/>
      <c r="FW212" s="42"/>
      <c r="FX212" s="42"/>
      <c r="FY212" s="42"/>
      <c r="FZ212" s="42"/>
      <c r="GA212" s="42"/>
      <c r="GB212" s="42"/>
      <c r="GC212" s="42"/>
      <c r="GD212" s="42"/>
      <c r="GE212" s="42"/>
      <c r="GF212" s="42"/>
      <c r="GG212" s="42"/>
      <c r="GH212" s="42"/>
      <c r="GI212" s="42"/>
      <c r="GJ212" s="42"/>
      <c r="GK212" s="42"/>
      <c r="GL212" s="42"/>
      <c r="GM212" s="42"/>
      <c r="GN212" s="42"/>
      <c r="GO212" s="42"/>
      <c r="GP212" s="42"/>
      <c r="GQ212" s="42"/>
      <c r="GR212" s="42"/>
      <c r="GS212" s="42"/>
      <c r="GT212" s="42"/>
      <c r="GU212" s="42"/>
      <c r="GV212" s="42"/>
      <c r="GW212" s="42"/>
      <c r="GX212" s="42"/>
      <c r="GY212" s="42"/>
      <c r="GZ212" s="42"/>
      <c r="HA212" s="42"/>
      <c r="HB212" s="42"/>
      <c r="HC212" s="42"/>
      <c r="HD212" s="42"/>
      <c r="HE212" s="42"/>
      <c r="HF212" s="42"/>
      <c r="HG212" s="42"/>
      <c r="HH212" s="42"/>
      <c r="HI212" s="42"/>
      <c r="HJ212" s="42"/>
      <c r="HK212" s="42"/>
      <c r="HL212" s="42"/>
      <c r="HM212" s="42"/>
      <c r="HN212" s="42"/>
      <c r="HO212" s="42"/>
      <c r="HP212" s="42"/>
      <c r="HQ212" s="42"/>
      <c r="HR212" s="42"/>
      <c r="HS212" s="42"/>
      <c r="HT212" s="42"/>
      <c r="HU212" s="42"/>
      <c r="HV212" s="42"/>
      <c r="HW212" s="42"/>
      <c r="HX212" s="42"/>
      <c r="HY212" s="42"/>
      <c r="HZ212" s="42"/>
      <c r="IA212" s="42"/>
      <c r="IB212" s="42"/>
      <c r="IC212" s="42"/>
      <c r="ID212" s="42"/>
      <c r="IE212" s="42"/>
      <c r="IF212" s="42"/>
      <c r="IG212" s="42"/>
      <c r="IH212" s="42"/>
      <c r="II212" s="42"/>
      <c r="IJ212" s="42"/>
      <c r="IK212" s="42"/>
      <c r="IL212" s="42"/>
      <c r="IM212" s="42"/>
      <c r="IN212" s="42"/>
      <c r="IO212" s="42"/>
      <c r="IP212" s="42"/>
      <c r="IQ212" s="42"/>
      <c r="IR212" s="42"/>
      <c r="IS212" s="42"/>
      <c r="IT212" s="42"/>
      <c r="IU212" s="42"/>
      <c r="IV212" s="42"/>
    </row>
    <row r="213" spans="1:256" s="27" customFormat="1" ht="13.5" thickBot="1" x14ac:dyDescent="0.2">
      <c r="A213" s="9"/>
      <c r="B213" s="67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  <c r="DB213" s="42"/>
      <c r="DC213" s="42"/>
      <c r="DD213" s="42"/>
      <c r="DE213" s="42"/>
      <c r="DF213" s="42"/>
      <c r="DG213" s="42"/>
      <c r="DH213" s="42"/>
      <c r="DI213" s="42"/>
      <c r="DJ213" s="42"/>
      <c r="DK213" s="42"/>
      <c r="DL213" s="42"/>
      <c r="DM213" s="42"/>
      <c r="DN213" s="42"/>
      <c r="DO213" s="42"/>
      <c r="DP213" s="42"/>
      <c r="DQ213" s="42"/>
      <c r="DR213" s="42"/>
      <c r="DS213" s="42"/>
      <c r="DT213" s="42"/>
      <c r="DU213" s="42"/>
      <c r="DV213" s="42"/>
      <c r="DW213" s="42"/>
      <c r="DX213" s="42"/>
      <c r="DY213" s="42"/>
      <c r="DZ213" s="42"/>
      <c r="EA213" s="42"/>
      <c r="EB213" s="42"/>
      <c r="EC213" s="42"/>
      <c r="ED213" s="42"/>
      <c r="EE213" s="42"/>
      <c r="EF213" s="42"/>
      <c r="EG213" s="42"/>
      <c r="EH213" s="42"/>
      <c r="EI213" s="42"/>
      <c r="EJ213" s="42"/>
      <c r="EK213" s="42"/>
      <c r="EL213" s="42"/>
      <c r="EM213" s="42"/>
      <c r="EN213" s="42"/>
      <c r="EO213" s="42"/>
      <c r="EP213" s="42"/>
      <c r="EQ213" s="42"/>
      <c r="ER213" s="42"/>
      <c r="ES213" s="42"/>
      <c r="ET213" s="42"/>
      <c r="EU213" s="42"/>
      <c r="EV213" s="42"/>
      <c r="EW213" s="42"/>
      <c r="EX213" s="42"/>
      <c r="EY213" s="42"/>
      <c r="EZ213" s="42"/>
      <c r="FA213" s="42"/>
      <c r="FB213" s="42"/>
      <c r="FC213" s="42"/>
      <c r="FD213" s="42"/>
      <c r="FE213" s="42"/>
      <c r="FF213" s="42"/>
      <c r="FG213" s="42"/>
      <c r="FH213" s="42"/>
      <c r="FI213" s="42"/>
      <c r="FJ213" s="42"/>
      <c r="FK213" s="42"/>
      <c r="FL213" s="42"/>
      <c r="FM213" s="42"/>
      <c r="FN213" s="42"/>
      <c r="FO213" s="42"/>
      <c r="FP213" s="42"/>
      <c r="FQ213" s="42"/>
      <c r="FR213" s="42"/>
      <c r="FS213" s="42"/>
      <c r="FT213" s="42"/>
      <c r="FU213" s="42"/>
      <c r="FV213" s="42"/>
      <c r="FW213" s="42"/>
      <c r="FX213" s="42"/>
      <c r="FY213" s="42"/>
      <c r="FZ213" s="42"/>
      <c r="GA213" s="42"/>
      <c r="GB213" s="42"/>
      <c r="GC213" s="42"/>
      <c r="GD213" s="42"/>
      <c r="GE213" s="42"/>
      <c r="GF213" s="42"/>
      <c r="GG213" s="42"/>
      <c r="GH213" s="42"/>
      <c r="GI213" s="42"/>
      <c r="GJ213" s="42"/>
      <c r="GK213" s="42"/>
      <c r="GL213" s="42"/>
      <c r="GM213" s="42"/>
      <c r="GN213" s="42"/>
      <c r="GO213" s="42"/>
      <c r="GP213" s="42"/>
      <c r="GQ213" s="42"/>
      <c r="GR213" s="42"/>
      <c r="GS213" s="42"/>
      <c r="GT213" s="42"/>
      <c r="GU213" s="42"/>
      <c r="GV213" s="42"/>
      <c r="GW213" s="42"/>
      <c r="GX213" s="42"/>
      <c r="GY213" s="42"/>
      <c r="GZ213" s="42"/>
      <c r="HA213" s="42"/>
      <c r="HB213" s="42"/>
      <c r="HC213" s="42"/>
      <c r="HD213" s="42"/>
      <c r="HE213" s="42"/>
      <c r="HF213" s="42"/>
      <c r="HG213" s="42"/>
      <c r="HH213" s="42"/>
      <c r="HI213" s="42"/>
      <c r="HJ213" s="42"/>
      <c r="HK213" s="42"/>
      <c r="HL213" s="42"/>
      <c r="HM213" s="42"/>
      <c r="HN213" s="42"/>
      <c r="HO213" s="42"/>
      <c r="HP213" s="42"/>
      <c r="HQ213" s="42"/>
      <c r="HR213" s="42"/>
      <c r="HS213" s="42"/>
      <c r="HT213" s="42"/>
      <c r="HU213" s="42"/>
      <c r="HV213" s="42"/>
      <c r="HW213" s="42"/>
      <c r="HX213" s="42"/>
      <c r="HY213" s="42"/>
      <c r="HZ213" s="42"/>
      <c r="IA213" s="42"/>
      <c r="IB213" s="42"/>
      <c r="IC213" s="42"/>
      <c r="ID213" s="42"/>
      <c r="IE213" s="42"/>
      <c r="IF213" s="42"/>
      <c r="IG213" s="42"/>
      <c r="IH213" s="42"/>
      <c r="II213" s="42"/>
      <c r="IJ213" s="42"/>
      <c r="IK213" s="42"/>
      <c r="IL213" s="42"/>
      <c r="IM213" s="42"/>
      <c r="IN213" s="42"/>
      <c r="IO213" s="42"/>
      <c r="IP213" s="42"/>
      <c r="IQ213" s="42"/>
      <c r="IR213" s="42"/>
      <c r="IS213" s="42"/>
      <c r="IT213" s="42"/>
      <c r="IU213" s="42"/>
      <c r="IV213" s="42"/>
    </row>
    <row r="214" spans="1:256" s="27" customFormat="1" ht="13.5" thickBot="1" x14ac:dyDescent="0.2">
      <c r="A214" s="21" t="s">
        <v>134</v>
      </c>
      <c r="B214" s="68">
        <f>B207-B212</f>
        <v>1</v>
      </c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  <c r="DB214" s="42"/>
      <c r="DC214" s="42"/>
      <c r="DD214" s="42"/>
      <c r="DE214" s="42"/>
      <c r="DF214" s="42"/>
      <c r="DG214" s="42"/>
      <c r="DH214" s="42"/>
      <c r="DI214" s="42"/>
      <c r="DJ214" s="42"/>
      <c r="DK214" s="42"/>
      <c r="DL214" s="42"/>
      <c r="DM214" s="42"/>
      <c r="DN214" s="42"/>
      <c r="DO214" s="42"/>
      <c r="DP214" s="42"/>
      <c r="DQ214" s="42"/>
      <c r="DR214" s="42"/>
      <c r="DS214" s="42"/>
      <c r="DT214" s="42"/>
      <c r="DU214" s="42"/>
      <c r="DV214" s="42"/>
      <c r="DW214" s="42"/>
      <c r="DX214" s="42"/>
      <c r="DY214" s="42"/>
      <c r="DZ214" s="42"/>
      <c r="EA214" s="42"/>
      <c r="EB214" s="42"/>
      <c r="EC214" s="42"/>
      <c r="ED214" s="42"/>
      <c r="EE214" s="42"/>
      <c r="EF214" s="42"/>
      <c r="EG214" s="42"/>
      <c r="EH214" s="42"/>
      <c r="EI214" s="42"/>
      <c r="EJ214" s="42"/>
      <c r="EK214" s="42"/>
      <c r="EL214" s="42"/>
      <c r="EM214" s="42"/>
      <c r="EN214" s="42"/>
      <c r="EO214" s="42"/>
      <c r="EP214" s="42"/>
      <c r="EQ214" s="42"/>
      <c r="ER214" s="42"/>
      <c r="ES214" s="42"/>
      <c r="ET214" s="42"/>
      <c r="EU214" s="42"/>
      <c r="EV214" s="42"/>
      <c r="EW214" s="42"/>
      <c r="EX214" s="42"/>
      <c r="EY214" s="42"/>
      <c r="EZ214" s="42"/>
      <c r="FA214" s="42"/>
      <c r="FB214" s="42"/>
      <c r="FC214" s="42"/>
      <c r="FD214" s="42"/>
      <c r="FE214" s="42"/>
      <c r="FF214" s="42"/>
      <c r="FG214" s="42"/>
      <c r="FH214" s="42"/>
      <c r="FI214" s="42"/>
      <c r="FJ214" s="42"/>
      <c r="FK214" s="42"/>
      <c r="FL214" s="42"/>
      <c r="FM214" s="42"/>
      <c r="FN214" s="42"/>
      <c r="FO214" s="42"/>
      <c r="FP214" s="42"/>
      <c r="FQ214" s="42"/>
      <c r="FR214" s="42"/>
      <c r="FS214" s="42"/>
      <c r="FT214" s="42"/>
      <c r="FU214" s="42"/>
      <c r="FV214" s="42"/>
      <c r="FW214" s="42"/>
      <c r="FX214" s="42"/>
      <c r="FY214" s="42"/>
      <c r="FZ214" s="42"/>
      <c r="GA214" s="42"/>
      <c r="GB214" s="42"/>
      <c r="GC214" s="42"/>
      <c r="GD214" s="42"/>
      <c r="GE214" s="42"/>
      <c r="GF214" s="42"/>
      <c r="GG214" s="42"/>
      <c r="GH214" s="42"/>
      <c r="GI214" s="42"/>
      <c r="GJ214" s="42"/>
      <c r="GK214" s="42"/>
      <c r="GL214" s="42"/>
      <c r="GM214" s="42"/>
      <c r="GN214" s="42"/>
      <c r="GO214" s="42"/>
      <c r="GP214" s="42"/>
      <c r="GQ214" s="42"/>
      <c r="GR214" s="42"/>
      <c r="GS214" s="42"/>
      <c r="GT214" s="42"/>
      <c r="GU214" s="42"/>
      <c r="GV214" s="42"/>
      <c r="GW214" s="42"/>
      <c r="GX214" s="42"/>
      <c r="GY214" s="42"/>
      <c r="GZ214" s="42"/>
      <c r="HA214" s="42"/>
      <c r="HB214" s="42"/>
      <c r="HC214" s="42"/>
      <c r="HD214" s="42"/>
      <c r="HE214" s="42"/>
      <c r="HF214" s="42"/>
      <c r="HG214" s="42"/>
      <c r="HH214" s="42"/>
      <c r="HI214" s="42"/>
      <c r="HJ214" s="42"/>
      <c r="HK214" s="42"/>
      <c r="HL214" s="42"/>
      <c r="HM214" s="42"/>
      <c r="HN214" s="42"/>
      <c r="HO214" s="42"/>
      <c r="HP214" s="42"/>
      <c r="HQ214" s="42"/>
      <c r="HR214" s="42"/>
      <c r="HS214" s="42"/>
      <c r="HT214" s="42"/>
      <c r="HU214" s="42"/>
      <c r="HV214" s="42"/>
      <c r="HW214" s="42"/>
      <c r="HX214" s="42"/>
      <c r="HY214" s="42"/>
      <c r="HZ214" s="42"/>
      <c r="IA214" s="42"/>
      <c r="IB214" s="42"/>
      <c r="IC214" s="42"/>
      <c r="ID214" s="42"/>
      <c r="IE214" s="42"/>
      <c r="IF214" s="42"/>
      <c r="IG214" s="42"/>
      <c r="IH214" s="42"/>
      <c r="II214" s="42"/>
      <c r="IJ214" s="42"/>
      <c r="IK214" s="42"/>
      <c r="IL214" s="42"/>
      <c r="IM214" s="42"/>
      <c r="IN214" s="42"/>
      <c r="IO214" s="42"/>
      <c r="IP214" s="42"/>
      <c r="IQ214" s="42"/>
      <c r="IR214" s="42"/>
      <c r="IS214" s="42"/>
      <c r="IT214" s="42"/>
      <c r="IU214" s="42"/>
      <c r="IV214" s="42"/>
    </row>
    <row r="215" spans="1:256" s="27" customFormat="1" ht="13.5" thickBot="1" x14ac:dyDescent="0.2">
      <c r="A215" s="20"/>
      <c r="B215" s="8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  <c r="DB215" s="42"/>
      <c r="DC215" s="42"/>
      <c r="DD215" s="42"/>
      <c r="DE215" s="42"/>
      <c r="DF215" s="42"/>
      <c r="DG215" s="42"/>
      <c r="DH215" s="42"/>
      <c r="DI215" s="42"/>
      <c r="DJ215" s="42"/>
      <c r="DK215" s="42"/>
      <c r="DL215" s="42"/>
      <c r="DM215" s="42"/>
      <c r="DN215" s="42"/>
      <c r="DO215" s="42"/>
      <c r="DP215" s="42"/>
      <c r="DQ215" s="42"/>
      <c r="DR215" s="42"/>
      <c r="DS215" s="42"/>
      <c r="DT215" s="42"/>
      <c r="DU215" s="42"/>
      <c r="DV215" s="42"/>
      <c r="DW215" s="42"/>
      <c r="DX215" s="42"/>
      <c r="DY215" s="42"/>
      <c r="DZ215" s="42"/>
      <c r="EA215" s="42"/>
      <c r="EB215" s="42"/>
      <c r="EC215" s="42"/>
      <c r="ED215" s="42"/>
      <c r="EE215" s="42"/>
      <c r="EF215" s="42"/>
      <c r="EG215" s="42"/>
      <c r="EH215" s="42"/>
      <c r="EI215" s="42"/>
      <c r="EJ215" s="42"/>
      <c r="EK215" s="42"/>
      <c r="EL215" s="42"/>
      <c r="EM215" s="42"/>
      <c r="EN215" s="42"/>
      <c r="EO215" s="42"/>
      <c r="EP215" s="42"/>
      <c r="EQ215" s="42"/>
      <c r="ER215" s="42"/>
      <c r="ES215" s="42"/>
      <c r="ET215" s="42"/>
      <c r="EU215" s="42"/>
      <c r="EV215" s="42"/>
      <c r="EW215" s="42"/>
      <c r="EX215" s="42"/>
      <c r="EY215" s="42"/>
      <c r="EZ215" s="42"/>
      <c r="FA215" s="42"/>
      <c r="FB215" s="42"/>
      <c r="FC215" s="42"/>
      <c r="FD215" s="42"/>
      <c r="FE215" s="42"/>
      <c r="FF215" s="42"/>
      <c r="FG215" s="42"/>
      <c r="FH215" s="42"/>
      <c r="FI215" s="42"/>
      <c r="FJ215" s="42"/>
      <c r="FK215" s="42"/>
      <c r="FL215" s="42"/>
      <c r="FM215" s="42"/>
      <c r="FN215" s="42"/>
      <c r="FO215" s="42"/>
      <c r="FP215" s="42"/>
      <c r="FQ215" s="42"/>
      <c r="FR215" s="42"/>
      <c r="FS215" s="42"/>
      <c r="FT215" s="42"/>
      <c r="FU215" s="42"/>
      <c r="FV215" s="42"/>
      <c r="FW215" s="42"/>
      <c r="FX215" s="42"/>
      <c r="FY215" s="42"/>
      <c r="FZ215" s="42"/>
      <c r="GA215" s="42"/>
      <c r="GB215" s="42"/>
      <c r="GC215" s="42"/>
      <c r="GD215" s="42"/>
      <c r="GE215" s="42"/>
      <c r="GF215" s="42"/>
      <c r="GG215" s="42"/>
      <c r="GH215" s="42"/>
      <c r="GI215" s="42"/>
      <c r="GJ215" s="42"/>
      <c r="GK215" s="42"/>
      <c r="GL215" s="42"/>
      <c r="GM215" s="42"/>
      <c r="GN215" s="42"/>
      <c r="GO215" s="42"/>
      <c r="GP215" s="42"/>
      <c r="GQ215" s="42"/>
      <c r="GR215" s="42"/>
      <c r="GS215" s="42"/>
      <c r="GT215" s="42"/>
      <c r="GU215" s="42"/>
      <c r="GV215" s="42"/>
      <c r="GW215" s="42"/>
      <c r="GX215" s="42"/>
      <c r="GY215" s="42"/>
      <c r="GZ215" s="42"/>
      <c r="HA215" s="42"/>
      <c r="HB215" s="42"/>
      <c r="HC215" s="42"/>
      <c r="HD215" s="42"/>
      <c r="HE215" s="42"/>
      <c r="HF215" s="42"/>
      <c r="HG215" s="42"/>
      <c r="HH215" s="42"/>
      <c r="HI215" s="42"/>
      <c r="HJ215" s="42"/>
      <c r="HK215" s="42"/>
      <c r="HL215" s="42"/>
      <c r="HM215" s="42"/>
      <c r="HN215" s="42"/>
      <c r="HO215" s="42"/>
      <c r="HP215" s="42"/>
      <c r="HQ215" s="42"/>
      <c r="HR215" s="42"/>
      <c r="HS215" s="42"/>
      <c r="HT215" s="42"/>
      <c r="HU215" s="42"/>
      <c r="HV215" s="42"/>
      <c r="HW215" s="42"/>
      <c r="HX215" s="42"/>
      <c r="HY215" s="42"/>
      <c r="HZ215" s="42"/>
      <c r="IA215" s="42"/>
      <c r="IB215" s="42"/>
      <c r="IC215" s="42"/>
      <c r="ID215" s="42"/>
      <c r="IE215" s="42"/>
      <c r="IF215" s="42"/>
      <c r="IG215" s="42"/>
      <c r="IH215" s="42"/>
      <c r="II215" s="42"/>
      <c r="IJ215" s="42"/>
      <c r="IK215" s="42"/>
      <c r="IL215" s="42"/>
      <c r="IM215" s="42"/>
      <c r="IN215" s="42"/>
      <c r="IO215" s="42"/>
      <c r="IP215" s="42"/>
      <c r="IQ215" s="42"/>
      <c r="IR215" s="42"/>
      <c r="IS215" s="42"/>
      <c r="IT215" s="42"/>
      <c r="IU215" s="42"/>
      <c r="IV215" s="42"/>
    </row>
    <row r="216" spans="1:256" s="60" customFormat="1" ht="13.5" thickBot="1" x14ac:dyDescent="0.2">
      <c r="A216" s="21" t="s">
        <v>102</v>
      </c>
      <c r="B216" s="68">
        <f>(Basistabelle!B214*'Kosten Weinbau Einzelsorte'!B210)+('Kosten Weinbau Einzelsorte'!B214*'Kosten Weinbau Einzelsorte'!B11)</f>
        <v>1</v>
      </c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9"/>
      <c r="AM216" s="59"/>
      <c r="AN216" s="59"/>
      <c r="AO216" s="59"/>
      <c r="AP216" s="59"/>
      <c r="AQ216" s="59"/>
      <c r="AR216" s="59"/>
      <c r="AS216" s="59"/>
      <c r="AT216" s="59"/>
      <c r="AU216" s="59"/>
      <c r="AV216" s="59"/>
      <c r="AW216" s="59"/>
      <c r="AX216" s="59"/>
      <c r="AY216" s="59"/>
      <c r="AZ216" s="59"/>
      <c r="BA216" s="59"/>
      <c r="BB216" s="59"/>
      <c r="BC216" s="59"/>
      <c r="BD216" s="59"/>
      <c r="BE216" s="59"/>
      <c r="BF216" s="59"/>
      <c r="BG216" s="59"/>
      <c r="BH216" s="59"/>
      <c r="BI216" s="59"/>
      <c r="BJ216" s="59"/>
      <c r="BK216" s="59"/>
      <c r="BL216" s="59"/>
      <c r="BM216" s="59"/>
      <c r="BN216" s="59"/>
      <c r="BO216" s="59"/>
      <c r="BP216" s="59"/>
      <c r="BQ216" s="59"/>
      <c r="BR216" s="59"/>
      <c r="BS216" s="59"/>
      <c r="BT216" s="59"/>
      <c r="BU216" s="59"/>
      <c r="BV216" s="59"/>
      <c r="BW216" s="59"/>
      <c r="BX216" s="59"/>
      <c r="BY216" s="59"/>
      <c r="BZ216" s="59"/>
      <c r="CA216" s="59"/>
      <c r="CB216" s="59"/>
      <c r="CC216" s="59"/>
      <c r="CD216" s="59"/>
      <c r="CE216" s="59"/>
      <c r="CF216" s="59"/>
      <c r="CG216" s="59"/>
      <c r="CH216" s="59"/>
      <c r="CI216" s="59"/>
      <c r="CJ216" s="59"/>
      <c r="CK216" s="59"/>
      <c r="CL216" s="59"/>
      <c r="CM216" s="59"/>
      <c r="CN216" s="59"/>
      <c r="CO216" s="59"/>
      <c r="CP216" s="59"/>
      <c r="CQ216" s="59"/>
      <c r="CR216" s="59"/>
      <c r="CS216" s="59"/>
      <c r="CT216" s="59"/>
      <c r="CU216" s="59"/>
      <c r="CV216" s="59"/>
      <c r="CW216" s="59"/>
      <c r="CX216" s="59"/>
      <c r="CY216" s="59"/>
      <c r="CZ216" s="59"/>
      <c r="DA216" s="59"/>
      <c r="DB216" s="59"/>
      <c r="DC216" s="59"/>
      <c r="DD216" s="59"/>
      <c r="DE216" s="59"/>
      <c r="DF216" s="59"/>
      <c r="DG216" s="59"/>
      <c r="DH216" s="59"/>
      <c r="DI216" s="59"/>
      <c r="DJ216" s="59"/>
      <c r="DK216" s="59"/>
      <c r="DL216" s="59"/>
      <c r="DM216" s="59"/>
      <c r="DN216" s="59"/>
      <c r="DO216" s="59"/>
      <c r="DP216" s="59"/>
      <c r="DQ216" s="59"/>
      <c r="DR216" s="59"/>
      <c r="DS216" s="59"/>
      <c r="DT216" s="59"/>
      <c r="DU216" s="59"/>
      <c r="DV216" s="59"/>
      <c r="DW216" s="59"/>
      <c r="DX216" s="59"/>
      <c r="DY216" s="59"/>
      <c r="DZ216" s="59"/>
      <c r="EA216" s="59"/>
      <c r="EB216" s="59"/>
      <c r="EC216" s="59"/>
      <c r="ED216" s="59"/>
      <c r="EE216" s="59"/>
      <c r="EF216" s="59"/>
      <c r="EG216" s="59"/>
      <c r="EH216" s="59"/>
      <c r="EI216" s="59"/>
      <c r="EJ216" s="59"/>
      <c r="EK216" s="59"/>
      <c r="EL216" s="59"/>
      <c r="EM216" s="59"/>
      <c r="EN216" s="59"/>
      <c r="EO216" s="59"/>
      <c r="EP216" s="59"/>
      <c r="EQ216" s="59"/>
      <c r="ER216" s="59"/>
      <c r="ES216" s="59"/>
      <c r="ET216" s="59"/>
      <c r="EU216" s="59"/>
      <c r="EV216" s="59"/>
      <c r="EW216" s="59"/>
      <c r="EX216" s="59"/>
      <c r="EY216" s="59"/>
      <c r="EZ216" s="59"/>
      <c r="FA216" s="59"/>
      <c r="FB216" s="59"/>
      <c r="FC216" s="59"/>
      <c r="FD216" s="59"/>
      <c r="FE216" s="59"/>
      <c r="FF216" s="59"/>
      <c r="FG216" s="59"/>
      <c r="FH216" s="59"/>
      <c r="FI216" s="59"/>
      <c r="FJ216" s="59"/>
      <c r="FK216" s="59"/>
      <c r="FL216" s="59"/>
      <c r="FM216" s="59"/>
      <c r="FN216" s="59"/>
      <c r="FO216" s="59"/>
      <c r="FP216" s="59"/>
      <c r="FQ216" s="59"/>
      <c r="FR216" s="59"/>
      <c r="FS216" s="59"/>
      <c r="FT216" s="59"/>
      <c r="FU216" s="59"/>
      <c r="FV216" s="59"/>
      <c r="FW216" s="59"/>
      <c r="FX216" s="59"/>
      <c r="FY216" s="59"/>
      <c r="FZ216" s="59"/>
      <c r="GA216" s="59"/>
      <c r="GB216" s="59"/>
      <c r="GC216" s="59"/>
      <c r="GD216" s="59"/>
      <c r="GE216" s="59"/>
      <c r="GF216" s="59"/>
      <c r="GG216" s="59"/>
      <c r="GH216" s="59"/>
      <c r="GI216" s="59"/>
      <c r="GJ216" s="59"/>
      <c r="GK216" s="59"/>
      <c r="GL216" s="59"/>
      <c r="GM216" s="59"/>
      <c r="GN216" s="59"/>
      <c r="GO216" s="59"/>
      <c r="GP216" s="59"/>
      <c r="GQ216" s="59"/>
      <c r="GR216" s="59"/>
      <c r="GS216" s="59"/>
      <c r="GT216" s="59"/>
      <c r="GU216" s="59"/>
      <c r="GV216" s="59"/>
      <c r="GW216" s="59"/>
      <c r="GX216" s="59"/>
      <c r="GY216" s="59"/>
      <c r="GZ216" s="59"/>
      <c r="HA216" s="59"/>
      <c r="HB216" s="59"/>
      <c r="HC216" s="59"/>
      <c r="HD216" s="59"/>
      <c r="HE216" s="59"/>
      <c r="HF216" s="59"/>
      <c r="HG216" s="59"/>
      <c r="HH216" s="59"/>
      <c r="HI216" s="59"/>
      <c r="HJ216" s="59"/>
      <c r="HK216" s="59"/>
      <c r="HL216" s="59"/>
      <c r="HM216" s="59"/>
      <c r="HN216" s="59"/>
      <c r="HO216" s="59"/>
      <c r="HP216" s="59"/>
      <c r="HQ216" s="59"/>
      <c r="HR216" s="59"/>
      <c r="HS216" s="59"/>
      <c r="HT216" s="59"/>
      <c r="HU216" s="59"/>
      <c r="HV216" s="59"/>
      <c r="HW216" s="59"/>
      <c r="HX216" s="59"/>
      <c r="HY216" s="59"/>
      <c r="HZ216" s="59"/>
      <c r="IA216" s="59"/>
      <c r="IB216" s="59"/>
      <c r="IC216" s="59"/>
      <c r="ID216" s="59"/>
      <c r="IE216" s="59"/>
      <c r="IF216" s="59"/>
      <c r="IG216" s="59"/>
      <c r="IH216" s="59"/>
      <c r="II216" s="59"/>
      <c r="IJ216" s="59"/>
      <c r="IK216" s="59"/>
      <c r="IL216" s="59"/>
      <c r="IM216" s="59"/>
      <c r="IN216" s="59"/>
      <c r="IO216" s="59"/>
      <c r="IP216" s="59"/>
      <c r="IQ216" s="59"/>
      <c r="IR216" s="59"/>
      <c r="IS216" s="59"/>
      <c r="IT216" s="59"/>
      <c r="IU216" s="59"/>
      <c r="IV216" s="59"/>
    </row>
    <row r="217" spans="1:256" s="27" customFormat="1" x14ac:dyDescent="0.15">
      <c r="A217" s="9"/>
      <c r="B217" s="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  <c r="DB217" s="42"/>
      <c r="DC217" s="42"/>
      <c r="DD217" s="42"/>
      <c r="DE217" s="42"/>
      <c r="DF217" s="42"/>
      <c r="DG217" s="42"/>
      <c r="DH217" s="42"/>
      <c r="DI217" s="42"/>
      <c r="DJ217" s="42"/>
      <c r="DK217" s="42"/>
      <c r="DL217" s="42"/>
      <c r="DM217" s="42"/>
      <c r="DN217" s="42"/>
      <c r="DO217" s="42"/>
      <c r="DP217" s="42"/>
      <c r="DQ217" s="42"/>
      <c r="DR217" s="42"/>
      <c r="DS217" s="42"/>
      <c r="DT217" s="42"/>
      <c r="DU217" s="42"/>
      <c r="DV217" s="42"/>
      <c r="DW217" s="42"/>
      <c r="DX217" s="42"/>
      <c r="DY217" s="42"/>
      <c r="DZ217" s="42"/>
      <c r="EA217" s="42"/>
      <c r="EB217" s="42"/>
      <c r="EC217" s="42"/>
      <c r="ED217" s="42"/>
      <c r="EE217" s="42"/>
      <c r="EF217" s="42"/>
      <c r="EG217" s="42"/>
      <c r="EH217" s="42"/>
      <c r="EI217" s="42"/>
      <c r="EJ217" s="42"/>
      <c r="EK217" s="42"/>
      <c r="EL217" s="42"/>
      <c r="EM217" s="42"/>
      <c r="EN217" s="42"/>
      <c r="EO217" s="42"/>
      <c r="EP217" s="42"/>
      <c r="EQ217" s="42"/>
      <c r="ER217" s="42"/>
      <c r="ES217" s="42"/>
      <c r="ET217" s="42"/>
      <c r="EU217" s="42"/>
      <c r="EV217" s="42"/>
      <c r="EW217" s="42"/>
      <c r="EX217" s="42"/>
      <c r="EY217" s="42"/>
      <c r="EZ217" s="42"/>
      <c r="FA217" s="42"/>
      <c r="FB217" s="42"/>
      <c r="FC217" s="42"/>
      <c r="FD217" s="42"/>
      <c r="FE217" s="42"/>
      <c r="FF217" s="42"/>
      <c r="FG217" s="42"/>
      <c r="FH217" s="42"/>
      <c r="FI217" s="42"/>
      <c r="FJ217" s="42"/>
      <c r="FK217" s="42"/>
      <c r="FL217" s="42"/>
      <c r="FM217" s="42"/>
      <c r="FN217" s="42"/>
      <c r="FO217" s="42"/>
      <c r="FP217" s="42"/>
      <c r="FQ217" s="42"/>
      <c r="FR217" s="42"/>
      <c r="FS217" s="42"/>
      <c r="FT217" s="42"/>
      <c r="FU217" s="42"/>
      <c r="FV217" s="42"/>
      <c r="FW217" s="42"/>
      <c r="FX217" s="42"/>
      <c r="FY217" s="42"/>
      <c r="FZ217" s="42"/>
      <c r="GA217" s="42"/>
      <c r="GB217" s="42"/>
      <c r="GC217" s="42"/>
      <c r="GD217" s="42"/>
      <c r="GE217" s="42"/>
      <c r="GF217" s="42"/>
      <c r="GG217" s="42"/>
      <c r="GH217" s="42"/>
      <c r="GI217" s="42"/>
      <c r="GJ217" s="42"/>
      <c r="GK217" s="42"/>
      <c r="GL217" s="42"/>
      <c r="GM217" s="42"/>
      <c r="GN217" s="42"/>
      <c r="GO217" s="42"/>
      <c r="GP217" s="42"/>
      <c r="GQ217" s="42"/>
      <c r="GR217" s="42"/>
      <c r="GS217" s="42"/>
      <c r="GT217" s="42"/>
      <c r="GU217" s="42"/>
      <c r="GV217" s="42"/>
      <c r="GW217" s="42"/>
      <c r="GX217" s="42"/>
      <c r="GY217" s="42"/>
      <c r="GZ217" s="42"/>
      <c r="HA217" s="42"/>
      <c r="HB217" s="42"/>
      <c r="HC217" s="42"/>
      <c r="HD217" s="42"/>
      <c r="HE217" s="42"/>
      <c r="HF217" s="42"/>
      <c r="HG217" s="42"/>
      <c r="HH217" s="42"/>
      <c r="HI217" s="42"/>
      <c r="HJ217" s="42"/>
      <c r="HK217" s="42"/>
      <c r="HL217" s="42"/>
      <c r="HM217" s="42"/>
      <c r="HN217" s="42"/>
      <c r="HO217" s="42"/>
      <c r="HP217" s="42"/>
      <c r="HQ217" s="42"/>
      <c r="HR217" s="42"/>
      <c r="HS217" s="42"/>
      <c r="HT217" s="42"/>
      <c r="HU217" s="42"/>
      <c r="HV217" s="42"/>
      <c r="HW217" s="42"/>
      <c r="HX217" s="42"/>
      <c r="HY217" s="42"/>
      <c r="HZ217" s="42"/>
      <c r="IA217" s="42"/>
      <c r="IB217" s="42"/>
      <c r="IC217" s="42"/>
      <c r="ID217" s="42"/>
      <c r="IE217" s="42"/>
      <c r="IF217" s="42"/>
      <c r="IG217" s="42"/>
      <c r="IH217" s="42"/>
      <c r="II217" s="42"/>
      <c r="IJ217" s="42"/>
      <c r="IK217" s="42"/>
      <c r="IL217" s="42"/>
      <c r="IM217" s="42"/>
      <c r="IN217" s="42"/>
      <c r="IO217" s="42"/>
      <c r="IP217" s="42"/>
      <c r="IQ217" s="42"/>
      <c r="IR217" s="42"/>
      <c r="IS217" s="42"/>
      <c r="IT217" s="42"/>
      <c r="IU217" s="42"/>
      <c r="IV217" s="42"/>
    </row>
    <row r="218" spans="1:256" ht="13.5" thickBot="1" x14ac:dyDescent="0.2"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  <c r="DB218" s="42"/>
      <c r="DC218" s="42"/>
      <c r="DD218" s="42"/>
      <c r="DE218" s="42"/>
      <c r="DF218" s="42"/>
      <c r="DG218" s="42"/>
      <c r="DH218" s="42"/>
      <c r="DI218" s="42"/>
      <c r="DJ218" s="42"/>
      <c r="DK218" s="42"/>
      <c r="DL218" s="42"/>
      <c r="DM218" s="42"/>
      <c r="DN218" s="42"/>
      <c r="DO218" s="42"/>
      <c r="DP218" s="42"/>
      <c r="DQ218" s="42"/>
      <c r="DR218" s="42"/>
      <c r="DS218" s="42"/>
      <c r="DT218" s="42"/>
      <c r="DU218" s="42"/>
      <c r="DV218" s="42"/>
      <c r="DW218" s="42"/>
      <c r="DX218" s="42"/>
      <c r="DY218" s="42"/>
      <c r="DZ218" s="42"/>
      <c r="EA218" s="42"/>
      <c r="EB218" s="42"/>
      <c r="EC218" s="42"/>
      <c r="ED218" s="42"/>
      <c r="EE218" s="42"/>
      <c r="EF218" s="42"/>
      <c r="EG218" s="42"/>
      <c r="EH218" s="42"/>
      <c r="EI218" s="42"/>
      <c r="EJ218" s="42"/>
      <c r="EK218" s="42"/>
      <c r="EL218" s="42"/>
      <c r="EM218" s="42"/>
      <c r="EN218" s="42"/>
      <c r="EO218" s="42"/>
      <c r="EP218" s="42"/>
      <c r="EQ218" s="42"/>
      <c r="ER218" s="42"/>
      <c r="ES218" s="42"/>
      <c r="ET218" s="42"/>
      <c r="EU218" s="42"/>
      <c r="EV218" s="42"/>
      <c r="EW218" s="42"/>
      <c r="EX218" s="42"/>
      <c r="EY218" s="42"/>
      <c r="EZ218" s="42"/>
      <c r="FA218" s="42"/>
      <c r="FB218" s="42"/>
      <c r="FC218" s="42"/>
      <c r="FD218" s="42"/>
      <c r="FE218" s="42"/>
      <c r="FF218" s="42"/>
      <c r="FG218" s="42"/>
      <c r="FH218" s="42"/>
      <c r="FI218" s="42"/>
      <c r="FJ218" s="42"/>
      <c r="FK218" s="42"/>
      <c r="FL218" s="42"/>
      <c r="FM218" s="42"/>
      <c r="FN218" s="42"/>
      <c r="FO218" s="42"/>
      <c r="FP218" s="42"/>
      <c r="FQ218" s="42"/>
      <c r="FR218" s="42"/>
      <c r="FS218" s="42"/>
      <c r="FT218" s="42"/>
      <c r="FU218" s="42"/>
      <c r="FV218" s="42"/>
      <c r="FW218" s="42"/>
      <c r="FX218" s="42"/>
      <c r="FY218" s="42"/>
      <c r="FZ218" s="42"/>
      <c r="GA218" s="42"/>
      <c r="GB218" s="42"/>
      <c r="GC218" s="42"/>
      <c r="GD218" s="42"/>
      <c r="GE218" s="42"/>
      <c r="GF218" s="42"/>
      <c r="GG218" s="42"/>
      <c r="GH218" s="42"/>
      <c r="GI218" s="42"/>
      <c r="GJ218" s="42"/>
      <c r="GK218" s="42"/>
      <c r="GL218" s="42"/>
      <c r="GM218" s="42"/>
      <c r="GN218" s="42"/>
      <c r="GO218" s="42"/>
      <c r="GP218" s="42"/>
      <c r="GQ218" s="42"/>
      <c r="GR218" s="42"/>
      <c r="GS218" s="42"/>
      <c r="GT218" s="42"/>
      <c r="GU218" s="42"/>
      <c r="GV218" s="42"/>
      <c r="GW218" s="42"/>
      <c r="GX218" s="42"/>
      <c r="GY218" s="42"/>
      <c r="GZ218" s="42"/>
      <c r="HA218" s="42"/>
      <c r="HB218" s="42"/>
      <c r="HC218" s="42"/>
      <c r="HD218" s="42"/>
      <c r="HE218" s="42"/>
      <c r="HF218" s="42"/>
      <c r="HG218" s="42"/>
      <c r="HH218" s="42"/>
      <c r="HI218" s="42"/>
      <c r="HJ218" s="42"/>
      <c r="HK218" s="42"/>
      <c r="HL218" s="42"/>
      <c r="HM218" s="42"/>
      <c r="HN218" s="42"/>
      <c r="HO218" s="42"/>
      <c r="HP218" s="42"/>
      <c r="HQ218" s="42"/>
      <c r="HR218" s="42"/>
      <c r="HS218" s="42"/>
      <c r="HT218" s="42"/>
      <c r="HU218" s="42"/>
      <c r="HV218" s="42"/>
      <c r="HW218" s="42"/>
      <c r="HX218" s="42"/>
      <c r="HY218" s="42"/>
      <c r="HZ218" s="42"/>
      <c r="IA218" s="42"/>
      <c r="IB218" s="42"/>
      <c r="IC218" s="42"/>
      <c r="ID218" s="42"/>
      <c r="IE218" s="42"/>
      <c r="IF218" s="42"/>
      <c r="IG218" s="42"/>
      <c r="IH218" s="42"/>
      <c r="II218" s="42"/>
      <c r="IJ218" s="42"/>
      <c r="IK218" s="42"/>
      <c r="IL218" s="42"/>
      <c r="IM218" s="42"/>
      <c r="IN218" s="42"/>
      <c r="IO218" s="42"/>
      <c r="IP218" s="42"/>
      <c r="IQ218" s="42"/>
      <c r="IR218" s="42"/>
      <c r="IS218" s="42"/>
      <c r="IT218" s="42"/>
      <c r="IU218" s="42"/>
      <c r="IV218" s="42"/>
    </row>
    <row r="219" spans="1:256" ht="20.25" thickBot="1" x14ac:dyDescent="0.2">
      <c r="A219" s="57" t="s">
        <v>135</v>
      </c>
      <c r="B219" s="58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  <c r="DB219" s="42"/>
      <c r="DC219" s="42"/>
      <c r="DD219" s="42"/>
      <c r="DE219" s="42"/>
      <c r="DF219" s="42"/>
      <c r="DG219" s="42"/>
      <c r="DH219" s="42"/>
      <c r="DI219" s="42"/>
      <c r="DJ219" s="42"/>
      <c r="DK219" s="42"/>
      <c r="DL219" s="42"/>
      <c r="DM219" s="42"/>
      <c r="DN219" s="42"/>
      <c r="DO219" s="42"/>
      <c r="DP219" s="42"/>
      <c r="DQ219" s="42"/>
      <c r="DR219" s="42"/>
      <c r="DS219" s="42"/>
      <c r="DT219" s="42"/>
      <c r="DU219" s="42"/>
      <c r="DV219" s="42"/>
      <c r="DW219" s="42"/>
      <c r="DX219" s="42"/>
      <c r="DY219" s="42"/>
      <c r="DZ219" s="42"/>
      <c r="EA219" s="42"/>
      <c r="EB219" s="42"/>
      <c r="EC219" s="42"/>
      <c r="ED219" s="42"/>
      <c r="EE219" s="42"/>
      <c r="EF219" s="42"/>
      <c r="EG219" s="42"/>
      <c r="EH219" s="42"/>
      <c r="EI219" s="42"/>
      <c r="EJ219" s="42"/>
      <c r="EK219" s="42"/>
      <c r="EL219" s="42"/>
      <c r="EM219" s="42"/>
      <c r="EN219" s="42"/>
      <c r="EO219" s="42"/>
      <c r="EP219" s="42"/>
      <c r="EQ219" s="42"/>
      <c r="ER219" s="42"/>
      <c r="ES219" s="42"/>
      <c r="ET219" s="42"/>
      <c r="EU219" s="42"/>
      <c r="EV219" s="42"/>
      <c r="EW219" s="42"/>
      <c r="EX219" s="42"/>
      <c r="EY219" s="42"/>
      <c r="EZ219" s="42"/>
      <c r="FA219" s="42"/>
      <c r="FB219" s="42"/>
      <c r="FC219" s="42"/>
      <c r="FD219" s="42"/>
      <c r="FE219" s="42"/>
      <c r="FF219" s="42"/>
      <c r="FG219" s="42"/>
      <c r="FH219" s="42"/>
      <c r="FI219" s="42"/>
      <c r="FJ219" s="42"/>
      <c r="FK219" s="42"/>
      <c r="FL219" s="42"/>
      <c r="FM219" s="42"/>
      <c r="FN219" s="42"/>
      <c r="FO219" s="42"/>
      <c r="FP219" s="42"/>
      <c r="FQ219" s="42"/>
      <c r="FR219" s="42"/>
      <c r="FS219" s="42"/>
      <c r="FT219" s="42"/>
      <c r="FU219" s="42"/>
      <c r="FV219" s="42"/>
      <c r="FW219" s="42"/>
      <c r="FX219" s="42"/>
      <c r="FY219" s="42"/>
      <c r="FZ219" s="42"/>
      <c r="GA219" s="42"/>
      <c r="GB219" s="42"/>
      <c r="GC219" s="42"/>
      <c r="GD219" s="42"/>
      <c r="GE219" s="42"/>
      <c r="GF219" s="42"/>
      <c r="GG219" s="42"/>
      <c r="GH219" s="42"/>
      <c r="GI219" s="42"/>
      <c r="GJ219" s="42"/>
      <c r="GK219" s="42"/>
      <c r="GL219" s="42"/>
      <c r="GM219" s="42"/>
      <c r="GN219" s="42"/>
      <c r="GO219" s="42"/>
      <c r="GP219" s="42"/>
      <c r="GQ219" s="42"/>
      <c r="GR219" s="42"/>
      <c r="GS219" s="42"/>
      <c r="GT219" s="42"/>
      <c r="GU219" s="42"/>
      <c r="GV219" s="42"/>
      <c r="GW219" s="42"/>
      <c r="GX219" s="42"/>
      <c r="GY219" s="42"/>
      <c r="GZ219" s="42"/>
      <c r="HA219" s="42"/>
      <c r="HB219" s="42"/>
      <c r="HC219" s="42"/>
      <c r="HD219" s="42"/>
      <c r="HE219" s="42"/>
      <c r="HF219" s="42"/>
      <c r="HG219" s="42"/>
      <c r="HH219" s="42"/>
      <c r="HI219" s="42"/>
      <c r="HJ219" s="42"/>
      <c r="HK219" s="42"/>
      <c r="HL219" s="42"/>
      <c r="HM219" s="42"/>
      <c r="HN219" s="42"/>
      <c r="HO219" s="42"/>
      <c r="HP219" s="42"/>
      <c r="HQ219" s="42"/>
      <c r="HR219" s="42"/>
      <c r="HS219" s="42"/>
      <c r="HT219" s="42"/>
      <c r="HU219" s="42"/>
      <c r="HV219" s="42"/>
      <c r="HW219" s="42"/>
      <c r="HX219" s="42"/>
      <c r="HY219" s="42"/>
      <c r="HZ219" s="42"/>
      <c r="IA219" s="42"/>
      <c r="IB219" s="42"/>
      <c r="IC219" s="42"/>
      <c r="ID219" s="42"/>
      <c r="IE219" s="42"/>
      <c r="IF219" s="42"/>
      <c r="IG219" s="42"/>
      <c r="IH219" s="42"/>
      <c r="II219" s="42"/>
      <c r="IJ219" s="42"/>
      <c r="IK219" s="42"/>
      <c r="IL219" s="42"/>
      <c r="IM219" s="42"/>
      <c r="IN219" s="42"/>
      <c r="IO219" s="42"/>
      <c r="IP219" s="42"/>
      <c r="IQ219" s="42"/>
      <c r="IR219" s="42"/>
      <c r="IS219" s="42"/>
      <c r="IT219" s="42"/>
      <c r="IU219" s="42"/>
      <c r="IV219" s="42"/>
    </row>
    <row r="220" spans="1:256" ht="19.5" x14ac:dyDescent="0.15">
      <c r="B220" s="26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  <c r="DB220" s="42"/>
      <c r="DC220" s="42"/>
      <c r="DD220" s="42"/>
      <c r="DE220" s="42"/>
      <c r="DF220" s="42"/>
      <c r="DG220" s="42"/>
      <c r="DH220" s="42"/>
      <c r="DI220" s="42"/>
      <c r="DJ220" s="42"/>
      <c r="DK220" s="42"/>
      <c r="DL220" s="42"/>
      <c r="DM220" s="42"/>
      <c r="DN220" s="42"/>
      <c r="DO220" s="42"/>
      <c r="DP220" s="42"/>
      <c r="DQ220" s="42"/>
      <c r="DR220" s="42"/>
      <c r="DS220" s="42"/>
      <c r="DT220" s="42"/>
      <c r="DU220" s="42"/>
      <c r="DV220" s="42"/>
      <c r="DW220" s="42"/>
      <c r="DX220" s="42"/>
      <c r="DY220" s="42"/>
      <c r="DZ220" s="42"/>
      <c r="EA220" s="42"/>
      <c r="EB220" s="42"/>
      <c r="EC220" s="42"/>
      <c r="ED220" s="42"/>
      <c r="EE220" s="42"/>
      <c r="EF220" s="42"/>
      <c r="EG220" s="42"/>
      <c r="EH220" s="42"/>
      <c r="EI220" s="42"/>
      <c r="EJ220" s="42"/>
      <c r="EK220" s="42"/>
      <c r="EL220" s="42"/>
      <c r="EM220" s="42"/>
      <c r="EN220" s="42"/>
      <c r="EO220" s="42"/>
      <c r="EP220" s="42"/>
      <c r="EQ220" s="42"/>
      <c r="ER220" s="42"/>
      <c r="ES220" s="42"/>
      <c r="ET220" s="42"/>
      <c r="EU220" s="42"/>
      <c r="EV220" s="42"/>
      <c r="EW220" s="42"/>
      <c r="EX220" s="42"/>
      <c r="EY220" s="42"/>
      <c r="EZ220" s="42"/>
      <c r="FA220" s="42"/>
      <c r="FB220" s="42"/>
      <c r="FC220" s="42"/>
      <c r="FD220" s="42"/>
      <c r="FE220" s="42"/>
      <c r="FF220" s="42"/>
      <c r="FG220" s="42"/>
      <c r="FH220" s="42"/>
      <c r="FI220" s="42"/>
      <c r="FJ220" s="42"/>
      <c r="FK220" s="42"/>
      <c r="FL220" s="42"/>
      <c r="FM220" s="42"/>
      <c r="FN220" s="42"/>
      <c r="FO220" s="42"/>
      <c r="FP220" s="42"/>
      <c r="FQ220" s="42"/>
      <c r="FR220" s="42"/>
      <c r="FS220" s="42"/>
      <c r="FT220" s="42"/>
      <c r="FU220" s="42"/>
      <c r="FV220" s="42"/>
      <c r="FW220" s="42"/>
      <c r="FX220" s="42"/>
      <c r="FY220" s="42"/>
      <c r="FZ220" s="42"/>
      <c r="GA220" s="42"/>
      <c r="GB220" s="42"/>
      <c r="GC220" s="42"/>
      <c r="GD220" s="42"/>
      <c r="GE220" s="42"/>
      <c r="GF220" s="42"/>
      <c r="GG220" s="42"/>
      <c r="GH220" s="42"/>
      <c r="GI220" s="42"/>
      <c r="GJ220" s="42"/>
      <c r="GK220" s="42"/>
      <c r="GL220" s="42"/>
      <c r="GM220" s="42"/>
      <c r="GN220" s="42"/>
      <c r="GO220" s="42"/>
      <c r="GP220" s="42"/>
      <c r="GQ220" s="42"/>
      <c r="GR220" s="42"/>
      <c r="GS220" s="42"/>
      <c r="GT220" s="42"/>
      <c r="GU220" s="42"/>
      <c r="GV220" s="42"/>
      <c r="GW220" s="42"/>
      <c r="GX220" s="42"/>
      <c r="GY220" s="42"/>
      <c r="GZ220" s="42"/>
      <c r="HA220" s="42"/>
      <c r="HB220" s="42"/>
      <c r="HC220" s="42"/>
      <c r="HD220" s="42"/>
      <c r="HE220" s="42"/>
      <c r="HF220" s="42"/>
      <c r="HG220" s="42"/>
      <c r="HH220" s="42"/>
      <c r="HI220" s="42"/>
      <c r="HJ220" s="42"/>
      <c r="HK220" s="42"/>
      <c r="HL220" s="42"/>
      <c r="HM220" s="42"/>
      <c r="HN220" s="42"/>
      <c r="HO220" s="42"/>
      <c r="HP220" s="42"/>
      <c r="HQ220" s="42"/>
      <c r="HR220" s="42"/>
      <c r="HS220" s="42"/>
      <c r="HT220" s="42"/>
      <c r="HU220" s="42"/>
      <c r="HV220" s="42"/>
      <c r="HW220" s="42"/>
      <c r="HX220" s="42"/>
      <c r="HY220" s="42"/>
      <c r="HZ220" s="42"/>
      <c r="IA220" s="42"/>
      <c r="IB220" s="42"/>
      <c r="IC220" s="42"/>
      <c r="ID220" s="42"/>
      <c r="IE220" s="42"/>
      <c r="IF220" s="42"/>
      <c r="IG220" s="42"/>
      <c r="IH220" s="42"/>
      <c r="II220" s="42"/>
      <c r="IJ220" s="42"/>
      <c r="IK220" s="42"/>
      <c r="IL220" s="42"/>
      <c r="IM220" s="42"/>
      <c r="IN220" s="42"/>
      <c r="IO220" s="42"/>
      <c r="IP220" s="42"/>
      <c r="IQ220" s="42"/>
      <c r="IR220" s="42"/>
      <c r="IS220" s="42"/>
      <c r="IT220" s="42"/>
      <c r="IU220" s="42"/>
      <c r="IV220" s="42"/>
    </row>
    <row r="221" spans="1:256" x14ac:dyDescent="0.15">
      <c r="A221" s="3" t="s">
        <v>48</v>
      </c>
      <c r="B221" s="38">
        <f>B153</f>
        <v>0</v>
      </c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  <c r="DB221" s="42"/>
      <c r="DC221" s="42"/>
      <c r="DD221" s="42"/>
      <c r="DE221" s="42"/>
      <c r="DF221" s="42"/>
      <c r="DG221" s="42"/>
      <c r="DH221" s="42"/>
      <c r="DI221" s="42"/>
      <c r="DJ221" s="42"/>
      <c r="DK221" s="42"/>
      <c r="DL221" s="42"/>
      <c r="DM221" s="42"/>
      <c r="DN221" s="42"/>
      <c r="DO221" s="42"/>
      <c r="DP221" s="42"/>
      <c r="DQ221" s="42"/>
      <c r="DR221" s="42"/>
      <c r="DS221" s="42"/>
      <c r="DT221" s="42"/>
      <c r="DU221" s="42"/>
      <c r="DV221" s="42"/>
      <c r="DW221" s="42"/>
      <c r="DX221" s="42"/>
      <c r="DY221" s="42"/>
      <c r="DZ221" s="42"/>
      <c r="EA221" s="42"/>
      <c r="EB221" s="42"/>
      <c r="EC221" s="42"/>
      <c r="ED221" s="42"/>
      <c r="EE221" s="42"/>
      <c r="EF221" s="42"/>
      <c r="EG221" s="42"/>
      <c r="EH221" s="42"/>
      <c r="EI221" s="42"/>
      <c r="EJ221" s="42"/>
      <c r="EK221" s="42"/>
      <c r="EL221" s="42"/>
      <c r="EM221" s="42"/>
      <c r="EN221" s="42"/>
      <c r="EO221" s="42"/>
      <c r="EP221" s="42"/>
      <c r="EQ221" s="42"/>
      <c r="ER221" s="42"/>
      <c r="ES221" s="42"/>
      <c r="ET221" s="42"/>
      <c r="EU221" s="42"/>
      <c r="EV221" s="42"/>
      <c r="EW221" s="42"/>
      <c r="EX221" s="42"/>
      <c r="EY221" s="42"/>
      <c r="EZ221" s="42"/>
      <c r="FA221" s="42"/>
      <c r="FB221" s="42"/>
      <c r="FC221" s="42"/>
      <c r="FD221" s="42"/>
      <c r="FE221" s="42"/>
      <c r="FF221" s="42"/>
      <c r="FG221" s="42"/>
      <c r="FH221" s="42"/>
      <c r="FI221" s="42"/>
      <c r="FJ221" s="42"/>
      <c r="FK221" s="42"/>
      <c r="FL221" s="42"/>
      <c r="FM221" s="42"/>
      <c r="FN221" s="42"/>
      <c r="FO221" s="42"/>
      <c r="FP221" s="42"/>
      <c r="FQ221" s="42"/>
      <c r="FR221" s="42"/>
      <c r="FS221" s="42"/>
      <c r="FT221" s="42"/>
      <c r="FU221" s="42"/>
      <c r="FV221" s="42"/>
      <c r="FW221" s="42"/>
      <c r="FX221" s="42"/>
      <c r="FY221" s="42"/>
      <c r="FZ221" s="42"/>
      <c r="GA221" s="42"/>
      <c r="GB221" s="42"/>
      <c r="GC221" s="42"/>
      <c r="GD221" s="42"/>
      <c r="GE221" s="42"/>
      <c r="GF221" s="42"/>
      <c r="GG221" s="42"/>
      <c r="GH221" s="42"/>
      <c r="GI221" s="42"/>
      <c r="GJ221" s="42"/>
      <c r="GK221" s="42"/>
      <c r="GL221" s="42"/>
      <c r="GM221" s="42"/>
      <c r="GN221" s="42"/>
      <c r="GO221" s="42"/>
      <c r="GP221" s="42"/>
      <c r="GQ221" s="42"/>
      <c r="GR221" s="42"/>
      <c r="GS221" s="42"/>
      <c r="GT221" s="42"/>
      <c r="GU221" s="42"/>
      <c r="GV221" s="42"/>
      <c r="GW221" s="42"/>
      <c r="GX221" s="42"/>
      <c r="GY221" s="42"/>
      <c r="GZ221" s="42"/>
      <c r="HA221" s="42"/>
      <c r="HB221" s="42"/>
      <c r="HC221" s="42"/>
      <c r="HD221" s="42"/>
      <c r="HE221" s="42"/>
      <c r="HF221" s="42"/>
      <c r="HG221" s="42"/>
      <c r="HH221" s="42"/>
      <c r="HI221" s="42"/>
      <c r="HJ221" s="42"/>
      <c r="HK221" s="42"/>
      <c r="HL221" s="42"/>
      <c r="HM221" s="42"/>
      <c r="HN221" s="42"/>
      <c r="HO221" s="42"/>
      <c r="HP221" s="42"/>
      <c r="HQ221" s="42"/>
      <c r="HR221" s="42"/>
      <c r="HS221" s="42"/>
      <c r="HT221" s="42"/>
      <c r="HU221" s="42"/>
      <c r="HV221" s="42"/>
      <c r="HW221" s="42"/>
      <c r="HX221" s="42"/>
      <c r="HY221" s="42"/>
      <c r="HZ221" s="42"/>
      <c r="IA221" s="42"/>
      <c r="IB221" s="42"/>
      <c r="IC221" s="42"/>
      <c r="ID221" s="42"/>
      <c r="IE221" s="42"/>
      <c r="IF221" s="42"/>
      <c r="IG221" s="42"/>
      <c r="IH221" s="42"/>
      <c r="II221" s="42"/>
      <c r="IJ221" s="42"/>
      <c r="IK221" s="42"/>
      <c r="IL221" s="42"/>
      <c r="IM221" s="42"/>
      <c r="IN221" s="42"/>
      <c r="IO221" s="42"/>
      <c r="IP221" s="42"/>
      <c r="IQ221" s="42"/>
      <c r="IR221" s="42"/>
      <c r="IS221" s="42"/>
      <c r="IT221" s="42"/>
      <c r="IU221" s="42"/>
      <c r="IV221" s="42"/>
    </row>
    <row r="222" spans="1:256" s="59" customFormat="1" x14ac:dyDescent="0.15">
      <c r="A222" s="3" t="s">
        <v>95</v>
      </c>
      <c r="B222" s="28">
        <f>B8+B9</f>
        <v>1</v>
      </c>
    </row>
    <row r="223" spans="1:256" ht="13.5" thickBot="1" x14ac:dyDescent="0.2">
      <c r="A223" s="4"/>
      <c r="B223" s="30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  <c r="DB223" s="42"/>
      <c r="DC223" s="42"/>
      <c r="DD223" s="42"/>
      <c r="DE223" s="42"/>
      <c r="DF223" s="42"/>
      <c r="DG223" s="42"/>
      <c r="DH223" s="42"/>
      <c r="DI223" s="42"/>
      <c r="DJ223" s="42"/>
      <c r="DK223" s="42"/>
      <c r="DL223" s="42"/>
      <c r="DM223" s="42"/>
      <c r="DN223" s="42"/>
      <c r="DO223" s="42"/>
      <c r="DP223" s="42"/>
      <c r="DQ223" s="42"/>
      <c r="DR223" s="42"/>
      <c r="DS223" s="42"/>
      <c r="DT223" s="42"/>
      <c r="DU223" s="42"/>
      <c r="DV223" s="42"/>
      <c r="DW223" s="42"/>
      <c r="DX223" s="42"/>
      <c r="DY223" s="42"/>
      <c r="DZ223" s="42"/>
      <c r="EA223" s="42"/>
      <c r="EB223" s="42"/>
      <c r="EC223" s="42"/>
      <c r="ED223" s="42"/>
      <c r="EE223" s="42"/>
      <c r="EF223" s="42"/>
      <c r="EG223" s="42"/>
      <c r="EH223" s="42"/>
      <c r="EI223" s="42"/>
      <c r="EJ223" s="42"/>
      <c r="EK223" s="42"/>
      <c r="EL223" s="42"/>
      <c r="EM223" s="42"/>
      <c r="EN223" s="42"/>
      <c r="EO223" s="42"/>
      <c r="EP223" s="42"/>
      <c r="EQ223" s="42"/>
      <c r="ER223" s="42"/>
      <c r="ES223" s="42"/>
      <c r="ET223" s="42"/>
      <c r="EU223" s="42"/>
      <c r="EV223" s="42"/>
      <c r="EW223" s="42"/>
      <c r="EX223" s="42"/>
      <c r="EY223" s="42"/>
      <c r="EZ223" s="42"/>
      <c r="FA223" s="42"/>
      <c r="FB223" s="42"/>
      <c r="FC223" s="42"/>
      <c r="FD223" s="42"/>
      <c r="FE223" s="42"/>
      <c r="FF223" s="42"/>
      <c r="FG223" s="42"/>
      <c r="FH223" s="42"/>
      <c r="FI223" s="42"/>
      <c r="FJ223" s="42"/>
      <c r="FK223" s="42"/>
      <c r="FL223" s="42"/>
      <c r="FM223" s="42"/>
      <c r="FN223" s="42"/>
      <c r="FO223" s="42"/>
      <c r="FP223" s="42"/>
      <c r="FQ223" s="42"/>
      <c r="FR223" s="42"/>
      <c r="FS223" s="42"/>
      <c r="FT223" s="42"/>
      <c r="FU223" s="42"/>
      <c r="FV223" s="42"/>
      <c r="FW223" s="42"/>
      <c r="FX223" s="42"/>
      <c r="FY223" s="42"/>
      <c r="FZ223" s="42"/>
      <c r="GA223" s="42"/>
      <c r="GB223" s="42"/>
      <c r="GC223" s="42"/>
      <c r="GD223" s="42"/>
      <c r="GE223" s="42"/>
      <c r="GF223" s="42"/>
      <c r="GG223" s="42"/>
      <c r="GH223" s="42"/>
      <c r="GI223" s="42"/>
      <c r="GJ223" s="42"/>
      <c r="GK223" s="42"/>
      <c r="GL223" s="42"/>
      <c r="GM223" s="42"/>
      <c r="GN223" s="42"/>
      <c r="GO223" s="42"/>
      <c r="GP223" s="42"/>
      <c r="GQ223" s="42"/>
      <c r="GR223" s="42"/>
      <c r="GS223" s="42"/>
      <c r="GT223" s="42"/>
      <c r="GU223" s="42"/>
      <c r="GV223" s="42"/>
      <c r="GW223" s="42"/>
      <c r="GX223" s="42"/>
      <c r="GY223" s="42"/>
      <c r="GZ223" s="42"/>
      <c r="HA223" s="42"/>
      <c r="HB223" s="42"/>
      <c r="HC223" s="42"/>
      <c r="HD223" s="42"/>
      <c r="HE223" s="42"/>
      <c r="HF223" s="42"/>
      <c r="HG223" s="42"/>
      <c r="HH223" s="42"/>
      <c r="HI223" s="42"/>
      <c r="HJ223" s="42"/>
      <c r="HK223" s="42"/>
      <c r="HL223" s="42"/>
      <c r="HM223" s="42"/>
      <c r="HN223" s="42"/>
      <c r="HO223" s="42"/>
      <c r="HP223" s="42"/>
      <c r="HQ223" s="42"/>
      <c r="HR223" s="42"/>
      <c r="HS223" s="42"/>
      <c r="HT223" s="42"/>
      <c r="HU223" s="42"/>
      <c r="HV223" s="42"/>
      <c r="HW223" s="42"/>
      <c r="HX223" s="42"/>
      <c r="HY223" s="42"/>
      <c r="HZ223" s="42"/>
      <c r="IA223" s="42"/>
      <c r="IB223" s="42"/>
      <c r="IC223" s="42"/>
      <c r="ID223" s="42"/>
      <c r="IE223" s="42"/>
      <c r="IF223" s="42"/>
      <c r="IG223" s="42"/>
      <c r="IH223" s="42"/>
      <c r="II223" s="42"/>
      <c r="IJ223" s="42"/>
      <c r="IK223" s="42"/>
      <c r="IL223" s="42"/>
      <c r="IM223" s="42"/>
      <c r="IN223" s="42"/>
      <c r="IO223" s="42"/>
      <c r="IP223" s="42"/>
      <c r="IQ223" s="42"/>
      <c r="IR223" s="42"/>
      <c r="IS223" s="42"/>
      <c r="IT223" s="42"/>
      <c r="IU223" s="42"/>
      <c r="IV223" s="42"/>
    </row>
    <row r="224" spans="1:256" x14ac:dyDescent="0.15">
      <c r="A224" s="61" t="s">
        <v>136</v>
      </c>
      <c r="B224" s="62">
        <f>B221/B222</f>
        <v>0</v>
      </c>
    </row>
    <row r="225" spans="1:256" ht="13.5" thickBot="1" x14ac:dyDescent="0.2">
      <c r="A225" s="4"/>
      <c r="B225" s="31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  <c r="DB225" s="42"/>
      <c r="DC225" s="42"/>
      <c r="DD225" s="42"/>
      <c r="DE225" s="42"/>
      <c r="DF225" s="42"/>
      <c r="DG225" s="42"/>
      <c r="DH225" s="42"/>
      <c r="DI225" s="42"/>
      <c r="DJ225" s="42"/>
      <c r="DK225" s="42"/>
      <c r="DL225" s="42"/>
      <c r="DM225" s="42"/>
      <c r="DN225" s="42"/>
      <c r="DO225" s="42"/>
      <c r="DP225" s="42"/>
      <c r="DQ225" s="42"/>
      <c r="DR225" s="42"/>
      <c r="DS225" s="42"/>
      <c r="DT225" s="42"/>
      <c r="DU225" s="42"/>
      <c r="DV225" s="42"/>
      <c r="DW225" s="42"/>
      <c r="DX225" s="42"/>
      <c r="DY225" s="42"/>
      <c r="DZ225" s="42"/>
      <c r="EA225" s="42"/>
      <c r="EB225" s="42"/>
      <c r="EC225" s="42"/>
      <c r="ED225" s="42"/>
      <c r="EE225" s="42"/>
      <c r="EF225" s="42"/>
      <c r="EG225" s="42"/>
      <c r="EH225" s="42"/>
      <c r="EI225" s="42"/>
      <c r="EJ225" s="42"/>
      <c r="EK225" s="42"/>
      <c r="EL225" s="42"/>
      <c r="EM225" s="42"/>
      <c r="EN225" s="42"/>
      <c r="EO225" s="42"/>
      <c r="EP225" s="42"/>
      <c r="EQ225" s="42"/>
      <c r="ER225" s="42"/>
      <c r="ES225" s="42"/>
      <c r="ET225" s="42"/>
      <c r="EU225" s="42"/>
      <c r="EV225" s="42"/>
      <c r="EW225" s="42"/>
      <c r="EX225" s="42"/>
      <c r="EY225" s="42"/>
      <c r="EZ225" s="42"/>
      <c r="FA225" s="42"/>
      <c r="FB225" s="42"/>
      <c r="FC225" s="42"/>
      <c r="FD225" s="42"/>
      <c r="FE225" s="42"/>
      <c r="FF225" s="42"/>
      <c r="FG225" s="42"/>
      <c r="FH225" s="42"/>
      <c r="FI225" s="42"/>
      <c r="FJ225" s="42"/>
      <c r="FK225" s="42"/>
      <c r="FL225" s="42"/>
      <c r="FM225" s="42"/>
      <c r="FN225" s="42"/>
      <c r="FO225" s="42"/>
      <c r="FP225" s="42"/>
      <c r="FQ225" s="42"/>
      <c r="FR225" s="42"/>
      <c r="FS225" s="42"/>
      <c r="FT225" s="42"/>
      <c r="FU225" s="42"/>
      <c r="FV225" s="42"/>
      <c r="FW225" s="42"/>
      <c r="FX225" s="42"/>
      <c r="FY225" s="42"/>
      <c r="FZ225" s="42"/>
      <c r="GA225" s="42"/>
      <c r="GB225" s="42"/>
      <c r="GC225" s="42"/>
      <c r="GD225" s="42"/>
      <c r="GE225" s="42"/>
      <c r="GF225" s="42"/>
      <c r="GG225" s="42"/>
      <c r="GH225" s="42"/>
      <c r="GI225" s="42"/>
      <c r="GJ225" s="42"/>
      <c r="GK225" s="42"/>
      <c r="GL225" s="42"/>
      <c r="GM225" s="42"/>
      <c r="GN225" s="42"/>
      <c r="GO225" s="42"/>
      <c r="GP225" s="42"/>
      <c r="GQ225" s="42"/>
      <c r="GR225" s="42"/>
      <c r="GS225" s="42"/>
      <c r="GT225" s="42"/>
      <c r="GU225" s="42"/>
      <c r="GV225" s="42"/>
      <c r="GW225" s="42"/>
      <c r="GX225" s="42"/>
      <c r="GY225" s="42"/>
      <c r="GZ225" s="42"/>
      <c r="HA225" s="42"/>
      <c r="HB225" s="42"/>
      <c r="HC225" s="42"/>
      <c r="HD225" s="42"/>
      <c r="HE225" s="42"/>
      <c r="HF225" s="42"/>
      <c r="HG225" s="42"/>
      <c r="HH225" s="42"/>
      <c r="HI225" s="42"/>
      <c r="HJ225" s="42"/>
      <c r="HK225" s="42"/>
      <c r="HL225" s="42"/>
      <c r="HM225" s="42"/>
      <c r="HN225" s="42"/>
      <c r="HO225" s="42"/>
      <c r="HP225" s="42"/>
      <c r="HQ225" s="42"/>
      <c r="HR225" s="42"/>
      <c r="HS225" s="42"/>
      <c r="HT225" s="42"/>
      <c r="HU225" s="42"/>
      <c r="HV225" s="42"/>
      <c r="HW225" s="42"/>
      <c r="HX225" s="42"/>
      <c r="HY225" s="42"/>
      <c r="HZ225" s="42"/>
      <c r="IA225" s="42"/>
      <c r="IB225" s="42"/>
      <c r="IC225" s="42"/>
      <c r="ID225" s="42"/>
      <c r="IE225" s="42"/>
      <c r="IF225" s="42"/>
      <c r="IG225" s="42"/>
      <c r="IH225" s="42"/>
      <c r="II225" s="42"/>
      <c r="IJ225" s="42"/>
      <c r="IK225" s="42"/>
      <c r="IL225" s="42"/>
      <c r="IM225" s="42"/>
      <c r="IN225" s="42"/>
      <c r="IO225" s="42"/>
      <c r="IP225" s="42"/>
      <c r="IQ225" s="42"/>
      <c r="IR225" s="42"/>
      <c r="IS225" s="42"/>
      <c r="IT225" s="42"/>
      <c r="IU225" s="42"/>
      <c r="IV225" s="42"/>
    </row>
    <row r="226" spans="1:256" x14ac:dyDescent="0.15">
      <c r="A226" s="3"/>
      <c r="B226" s="8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  <c r="DB226" s="42"/>
      <c r="DC226" s="42"/>
      <c r="DD226" s="42"/>
      <c r="DE226" s="42"/>
      <c r="DF226" s="42"/>
      <c r="DG226" s="42"/>
      <c r="DH226" s="42"/>
      <c r="DI226" s="42"/>
      <c r="DJ226" s="42"/>
      <c r="DK226" s="42"/>
      <c r="DL226" s="42"/>
      <c r="DM226" s="42"/>
      <c r="DN226" s="42"/>
      <c r="DO226" s="42"/>
      <c r="DP226" s="42"/>
      <c r="DQ226" s="42"/>
      <c r="DR226" s="42"/>
      <c r="DS226" s="42"/>
      <c r="DT226" s="42"/>
      <c r="DU226" s="42"/>
      <c r="DV226" s="42"/>
      <c r="DW226" s="42"/>
      <c r="DX226" s="42"/>
      <c r="DY226" s="42"/>
      <c r="DZ226" s="42"/>
      <c r="EA226" s="42"/>
      <c r="EB226" s="42"/>
      <c r="EC226" s="42"/>
      <c r="ED226" s="42"/>
      <c r="EE226" s="42"/>
      <c r="EF226" s="42"/>
      <c r="EG226" s="42"/>
      <c r="EH226" s="42"/>
      <c r="EI226" s="42"/>
      <c r="EJ226" s="42"/>
      <c r="EK226" s="42"/>
      <c r="EL226" s="42"/>
      <c r="EM226" s="42"/>
      <c r="EN226" s="42"/>
      <c r="EO226" s="42"/>
      <c r="EP226" s="42"/>
      <c r="EQ226" s="42"/>
      <c r="ER226" s="42"/>
      <c r="ES226" s="42"/>
      <c r="ET226" s="42"/>
      <c r="EU226" s="42"/>
      <c r="EV226" s="42"/>
      <c r="EW226" s="42"/>
      <c r="EX226" s="42"/>
      <c r="EY226" s="42"/>
      <c r="EZ226" s="42"/>
      <c r="FA226" s="42"/>
      <c r="FB226" s="42"/>
      <c r="FC226" s="42"/>
      <c r="FD226" s="42"/>
      <c r="FE226" s="42"/>
      <c r="FF226" s="42"/>
      <c r="FG226" s="42"/>
      <c r="FH226" s="42"/>
      <c r="FI226" s="42"/>
      <c r="FJ226" s="42"/>
      <c r="FK226" s="42"/>
      <c r="FL226" s="42"/>
      <c r="FM226" s="42"/>
      <c r="FN226" s="42"/>
      <c r="FO226" s="42"/>
      <c r="FP226" s="42"/>
      <c r="FQ226" s="42"/>
      <c r="FR226" s="42"/>
      <c r="FS226" s="42"/>
      <c r="FT226" s="42"/>
      <c r="FU226" s="42"/>
      <c r="FV226" s="42"/>
      <c r="FW226" s="42"/>
      <c r="FX226" s="42"/>
      <c r="FY226" s="42"/>
      <c r="FZ226" s="42"/>
      <c r="GA226" s="42"/>
      <c r="GB226" s="42"/>
      <c r="GC226" s="42"/>
      <c r="GD226" s="42"/>
      <c r="GE226" s="42"/>
      <c r="GF226" s="42"/>
      <c r="GG226" s="42"/>
      <c r="GH226" s="42"/>
      <c r="GI226" s="42"/>
      <c r="GJ226" s="42"/>
      <c r="GK226" s="42"/>
      <c r="GL226" s="42"/>
      <c r="GM226" s="42"/>
      <c r="GN226" s="42"/>
      <c r="GO226" s="42"/>
      <c r="GP226" s="42"/>
      <c r="GQ226" s="42"/>
      <c r="GR226" s="42"/>
      <c r="GS226" s="42"/>
      <c r="GT226" s="42"/>
      <c r="GU226" s="42"/>
      <c r="GV226" s="42"/>
      <c r="GW226" s="42"/>
      <c r="GX226" s="42"/>
      <c r="GY226" s="42"/>
      <c r="GZ226" s="42"/>
      <c r="HA226" s="42"/>
      <c r="HB226" s="42"/>
      <c r="HC226" s="42"/>
      <c r="HD226" s="42"/>
      <c r="HE226" s="42"/>
      <c r="HF226" s="42"/>
      <c r="HG226" s="42"/>
      <c r="HH226" s="42"/>
      <c r="HI226" s="42"/>
      <c r="HJ226" s="42"/>
      <c r="HK226" s="42"/>
      <c r="HL226" s="42"/>
      <c r="HM226" s="42"/>
      <c r="HN226" s="42"/>
      <c r="HO226" s="42"/>
      <c r="HP226" s="42"/>
      <c r="HQ226" s="42"/>
      <c r="HR226" s="42"/>
      <c r="HS226" s="42"/>
      <c r="HT226" s="42"/>
      <c r="HU226" s="42"/>
      <c r="HV226" s="42"/>
      <c r="HW226" s="42"/>
      <c r="HX226" s="42"/>
      <c r="HY226" s="42"/>
      <c r="HZ226" s="42"/>
      <c r="IA226" s="42"/>
      <c r="IB226" s="42"/>
      <c r="IC226" s="42"/>
      <c r="ID226" s="42"/>
      <c r="IE226" s="42"/>
      <c r="IF226" s="42"/>
      <c r="IG226" s="42"/>
      <c r="IH226" s="42"/>
      <c r="II226" s="42"/>
      <c r="IJ226" s="42"/>
      <c r="IK226" s="42"/>
      <c r="IL226" s="42"/>
      <c r="IM226" s="42"/>
      <c r="IN226" s="42"/>
      <c r="IO226" s="42"/>
      <c r="IP226" s="42"/>
      <c r="IQ226" s="42"/>
      <c r="IR226" s="42"/>
      <c r="IS226" s="42"/>
      <c r="IT226" s="42"/>
      <c r="IU226" s="42"/>
      <c r="IV226" s="42"/>
    </row>
    <row r="227" spans="1:256" x14ac:dyDescent="0.15">
      <c r="A227" s="3" t="s">
        <v>4</v>
      </c>
      <c r="B227" s="38">
        <f>B12</f>
        <v>0</v>
      </c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  <c r="DB227" s="42"/>
      <c r="DC227" s="42"/>
      <c r="DD227" s="42"/>
      <c r="DE227" s="42"/>
      <c r="DF227" s="42"/>
      <c r="DG227" s="42"/>
      <c r="DH227" s="42"/>
      <c r="DI227" s="42"/>
      <c r="DJ227" s="42"/>
      <c r="DK227" s="42"/>
      <c r="DL227" s="42"/>
      <c r="DM227" s="42"/>
      <c r="DN227" s="42"/>
      <c r="DO227" s="42"/>
      <c r="DP227" s="42"/>
      <c r="DQ227" s="42"/>
      <c r="DR227" s="42"/>
      <c r="DS227" s="42"/>
      <c r="DT227" s="42"/>
      <c r="DU227" s="42"/>
      <c r="DV227" s="42"/>
      <c r="DW227" s="42"/>
      <c r="DX227" s="42"/>
      <c r="DY227" s="42"/>
      <c r="DZ227" s="42"/>
      <c r="EA227" s="42"/>
      <c r="EB227" s="42"/>
      <c r="EC227" s="42"/>
      <c r="ED227" s="42"/>
      <c r="EE227" s="42"/>
      <c r="EF227" s="42"/>
      <c r="EG227" s="42"/>
      <c r="EH227" s="42"/>
      <c r="EI227" s="42"/>
      <c r="EJ227" s="42"/>
      <c r="EK227" s="42"/>
      <c r="EL227" s="42"/>
      <c r="EM227" s="42"/>
      <c r="EN227" s="42"/>
      <c r="EO227" s="42"/>
      <c r="EP227" s="42"/>
      <c r="EQ227" s="42"/>
      <c r="ER227" s="42"/>
      <c r="ES227" s="42"/>
      <c r="ET227" s="42"/>
      <c r="EU227" s="42"/>
      <c r="EV227" s="42"/>
      <c r="EW227" s="42"/>
      <c r="EX227" s="42"/>
      <c r="EY227" s="42"/>
      <c r="EZ227" s="42"/>
      <c r="FA227" s="42"/>
      <c r="FB227" s="42"/>
      <c r="FC227" s="42"/>
      <c r="FD227" s="42"/>
      <c r="FE227" s="42"/>
      <c r="FF227" s="42"/>
      <c r="FG227" s="42"/>
      <c r="FH227" s="42"/>
      <c r="FI227" s="42"/>
      <c r="FJ227" s="42"/>
      <c r="FK227" s="42"/>
      <c r="FL227" s="42"/>
      <c r="FM227" s="42"/>
      <c r="FN227" s="42"/>
      <c r="FO227" s="42"/>
      <c r="FP227" s="42"/>
      <c r="FQ227" s="42"/>
      <c r="FR227" s="42"/>
      <c r="FS227" s="42"/>
      <c r="FT227" s="42"/>
      <c r="FU227" s="42"/>
      <c r="FV227" s="42"/>
      <c r="FW227" s="42"/>
      <c r="FX227" s="42"/>
      <c r="FY227" s="42"/>
      <c r="FZ227" s="42"/>
      <c r="GA227" s="42"/>
      <c r="GB227" s="42"/>
      <c r="GC227" s="42"/>
      <c r="GD227" s="42"/>
      <c r="GE227" s="42"/>
      <c r="GF227" s="42"/>
      <c r="GG227" s="42"/>
      <c r="GH227" s="42"/>
      <c r="GI227" s="42"/>
      <c r="GJ227" s="42"/>
      <c r="GK227" s="42"/>
      <c r="GL227" s="42"/>
      <c r="GM227" s="42"/>
      <c r="GN227" s="42"/>
      <c r="GO227" s="42"/>
      <c r="GP227" s="42"/>
      <c r="GQ227" s="42"/>
      <c r="GR227" s="42"/>
      <c r="GS227" s="42"/>
      <c r="GT227" s="42"/>
      <c r="GU227" s="42"/>
      <c r="GV227" s="42"/>
      <c r="GW227" s="42"/>
      <c r="GX227" s="42"/>
      <c r="GY227" s="42"/>
      <c r="GZ227" s="42"/>
      <c r="HA227" s="42"/>
      <c r="HB227" s="42"/>
      <c r="HC227" s="42"/>
      <c r="HD227" s="42"/>
      <c r="HE227" s="42"/>
      <c r="HF227" s="42"/>
      <c r="HG227" s="42"/>
      <c r="HH227" s="42"/>
      <c r="HI227" s="42"/>
      <c r="HJ227" s="42"/>
      <c r="HK227" s="42"/>
      <c r="HL227" s="42"/>
      <c r="HM227" s="42"/>
      <c r="HN227" s="42"/>
      <c r="HO227" s="42"/>
      <c r="HP227" s="42"/>
      <c r="HQ227" s="42"/>
      <c r="HR227" s="42"/>
      <c r="HS227" s="42"/>
      <c r="HT227" s="42"/>
      <c r="HU227" s="42"/>
      <c r="HV227" s="42"/>
      <c r="HW227" s="42"/>
      <c r="HX227" s="42"/>
      <c r="HY227" s="42"/>
      <c r="HZ227" s="42"/>
      <c r="IA227" s="42"/>
      <c r="IB227" s="42"/>
      <c r="IC227" s="42"/>
      <c r="ID227" s="42"/>
      <c r="IE227" s="42"/>
      <c r="IF227" s="42"/>
      <c r="IG227" s="42"/>
      <c r="IH227" s="42"/>
      <c r="II227" s="42"/>
      <c r="IJ227" s="42"/>
      <c r="IK227" s="42"/>
      <c r="IL227" s="42"/>
      <c r="IM227" s="42"/>
      <c r="IN227" s="42"/>
      <c r="IO227" s="42"/>
      <c r="IP227" s="42"/>
      <c r="IQ227" s="42"/>
      <c r="IR227" s="42"/>
      <c r="IS227" s="42"/>
      <c r="IT227" s="42"/>
      <c r="IU227" s="42"/>
      <c r="IV227" s="42"/>
    </row>
    <row r="228" spans="1:256" x14ac:dyDescent="0.15">
      <c r="A228" s="3" t="s">
        <v>67</v>
      </c>
      <c r="B228" s="38">
        <f>B221</f>
        <v>0</v>
      </c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  <c r="DB228" s="42"/>
      <c r="DC228" s="42"/>
      <c r="DD228" s="42"/>
      <c r="DE228" s="42"/>
      <c r="DF228" s="42"/>
      <c r="DG228" s="42"/>
      <c r="DH228" s="42"/>
      <c r="DI228" s="42"/>
      <c r="DJ228" s="42"/>
      <c r="DK228" s="42"/>
      <c r="DL228" s="42"/>
      <c r="DM228" s="42"/>
      <c r="DN228" s="42"/>
      <c r="DO228" s="42"/>
      <c r="DP228" s="42"/>
      <c r="DQ228" s="42"/>
      <c r="DR228" s="42"/>
      <c r="DS228" s="42"/>
      <c r="DT228" s="42"/>
      <c r="DU228" s="42"/>
      <c r="DV228" s="42"/>
      <c r="DW228" s="42"/>
      <c r="DX228" s="42"/>
      <c r="DY228" s="42"/>
      <c r="DZ228" s="42"/>
      <c r="EA228" s="42"/>
      <c r="EB228" s="42"/>
      <c r="EC228" s="42"/>
      <c r="ED228" s="42"/>
      <c r="EE228" s="42"/>
      <c r="EF228" s="42"/>
      <c r="EG228" s="42"/>
      <c r="EH228" s="42"/>
      <c r="EI228" s="42"/>
      <c r="EJ228" s="42"/>
      <c r="EK228" s="42"/>
      <c r="EL228" s="42"/>
      <c r="EM228" s="42"/>
      <c r="EN228" s="42"/>
      <c r="EO228" s="42"/>
      <c r="EP228" s="42"/>
      <c r="EQ228" s="42"/>
      <c r="ER228" s="42"/>
      <c r="ES228" s="42"/>
      <c r="ET228" s="42"/>
      <c r="EU228" s="42"/>
      <c r="EV228" s="42"/>
      <c r="EW228" s="42"/>
      <c r="EX228" s="42"/>
      <c r="EY228" s="42"/>
      <c r="EZ228" s="42"/>
      <c r="FA228" s="42"/>
      <c r="FB228" s="42"/>
      <c r="FC228" s="42"/>
      <c r="FD228" s="42"/>
      <c r="FE228" s="42"/>
      <c r="FF228" s="42"/>
      <c r="FG228" s="42"/>
      <c r="FH228" s="42"/>
      <c r="FI228" s="42"/>
      <c r="FJ228" s="42"/>
      <c r="FK228" s="42"/>
      <c r="FL228" s="42"/>
      <c r="FM228" s="42"/>
      <c r="FN228" s="42"/>
      <c r="FO228" s="42"/>
      <c r="FP228" s="42"/>
      <c r="FQ228" s="42"/>
      <c r="FR228" s="42"/>
      <c r="FS228" s="42"/>
      <c r="FT228" s="42"/>
      <c r="FU228" s="42"/>
      <c r="FV228" s="42"/>
      <c r="FW228" s="42"/>
      <c r="FX228" s="42"/>
      <c r="FY228" s="42"/>
      <c r="FZ228" s="42"/>
      <c r="GA228" s="42"/>
      <c r="GB228" s="42"/>
      <c r="GC228" s="42"/>
      <c r="GD228" s="42"/>
      <c r="GE228" s="42"/>
      <c r="GF228" s="42"/>
      <c r="GG228" s="42"/>
      <c r="GH228" s="42"/>
      <c r="GI228" s="42"/>
      <c r="GJ228" s="42"/>
      <c r="GK228" s="42"/>
      <c r="GL228" s="42"/>
      <c r="GM228" s="42"/>
      <c r="GN228" s="42"/>
      <c r="GO228" s="42"/>
      <c r="GP228" s="42"/>
      <c r="GQ228" s="42"/>
      <c r="GR228" s="42"/>
      <c r="GS228" s="42"/>
      <c r="GT228" s="42"/>
      <c r="GU228" s="42"/>
      <c r="GV228" s="42"/>
      <c r="GW228" s="42"/>
      <c r="GX228" s="42"/>
      <c r="GY228" s="42"/>
      <c r="GZ228" s="42"/>
      <c r="HA228" s="42"/>
      <c r="HB228" s="42"/>
      <c r="HC228" s="42"/>
      <c r="HD228" s="42"/>
      <c r="HE228" s="42"/>
      <c r="HF228" s="42"/>
      <c r="HG228" s="42"/>
      <c r="HH228" s="42"/>
      <c r="HI228" s="42"/>
      <c r="HJ228" s="42"/>
      <c r="HK228" s="42"/>
      <c r="HL228" s="42"/>
      <c r="HM228" s="42"/>
      <c r="HN228" s="42"/>
      <c r="HO228" s="42"/>
      <c r="HP228" s="42"/>
      <c r="HQ228" s="42"/>
      <c r="HR228" s="42"/>
      <c r="HS228" s="42"/>
      <c r="HT228" s="42"/>
      <c r="HU228" s="42"/>
      <c r="HV228" s="42"/>
      <c r="HW228" s="42"/>
      <c r="HX228" s="42"/>
      <c r="HY228" s="42"/>
      <c r="HZ228" s="42"/>
      <c r="IA228" s="42"/>
      <c r="IB228" s="42"/>
      <c r="IC228" s="42"/>
      <c r="ID228" s="42"/>
      <c r="IE228" s="42"/>
      <c r="IF228" s="42"/>
      <c r="IG228" s="42"/>
      <c r="IH228" s="42"/>
      <c r="II228" s="42"/>
      <c r="IJ228" s="42"/>
      <c r="IK228" s="42"/>
      <c r="IL228" s="42"/>
      <c r="IM228" s="42"/>
      <c r="IN228" s="42"/>
      <c r="IO228" s="42"/>
      <c r="IP228" s="42"/>
      <c r="IQ228" s="42"/>
      <c r="IR228" s="42"/>
      <c r="IS228" s="42"/>
      <c r="IT228" s="42"/>
      <c r="IU228" s="42"/>
      <c r="IV228" s="42"/>
    </row>
    <row r="229" spans="1:256" s="59" customFormat="1" x14ac:dyDescent="0.15">
      <c r="A229" s="3"/>
      <c r="B229" s="31"/>
    </row>
    <row r="230" spans="1:256" x14ac:dyDescent="0.15">
      <c r="A230" s="63" t="s">
        <v>161</v>
      </c>
      <c r="B230" s="62">
        <f>B227-B228</f>
        <v>0</v>
      </c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  <c r="DB230" s="42"/>
      <c r="DC230" s="42"/>
      <c r="DD230" s="42"/>
      <c r="DE230" s="42"/>
      <c r="DF230" s="42"/>
      <c r="DG230" s="42"/>
      <c r="DH230" s="42"/>
      <c r="DI230" s="42"/>
      <c r="DJ230" s="42"/>
      <c r="DK230" s="42"/>
      <c r="DL230" s="42"/>
      <c r="DM230" s="42"/>
      <c r="DN230" s="42"/>
      <c r="DO230" s="42"/>
      <c r="DP230" s="42"/>
      <c r="DQ230" s="42"/>
      <c r="DR230" s="42"/>
      <c r="DS230" s="42"/>
      <c r="DT230" s="42"/>
      <c r="DU230" s="42"/>
      <c r="DV230" s="42"/>
      <c r="DW230" s="42"/>
      <c r="DX230" s="42"/>
      <c r="DY230" s="42"/>
      <c r="DZ230" s="42"/>
      <c r="EA230" s="42"/>
      <c r="EB230" s="42"/>
      <c r="EC230" s="42"/>
      <c r="ED230" s="42"/>
      <c r="EE230" s="42"/>
      <c r="EF230" s="42"/>
      <c r="EG230" s="42"/>
      <c r="EH230" s="42"/>
      <c r="EI230" s="42"/>
      <c r="EJ230" s="42"/>
      <c r="EK230" s="42"/>
      <c r="EL230" s="42"/>
      <c r="EM230" s="42"/>
      <c r="EN230" s="42"/>
      <c r="EO230" s="42"/>
      <c r="EP230" s="42"/>
      <c r="EQ230" s="42"/>
      <c r="ER230" s="42"/>
      <c r="ES230" s="42"/>
      <c r="ET230" s="42"/>
      <c r="EU230" s="42"/>
      <c r="EV230" s="42"/>
      <c r="EW230" s="42"/>
      <c r="EX230" s="42"/>
      <c r="EY230" s="42"/>
      <c r="EZ230" s="42"/>
      <c r="FA230" s="42"/>
      <c r="FB230" s="42"/>
      <c r="FC230" s="42"/>
      <c r="FD230" s="42"/>
      <c r="FE230" s="42"/>
      <c r="FF230" s="42"/>
      <c r="FG230" s="42"/>
      <c r="FH230" s="42"/>
      <c r="FI230" s="42"/>
      <c r="FJ230" s="42"/>
      <c r="FK230" s="42"/>
      <c r="FL230" s="42"/>
      <c r="FM230" s="42"/>
      <c r="FN230" s="42"/>
      <c r="FO230" s="42"/>
      <c r="FP230" s="42"/>
      <c r="FQ230" s="42"/>
      <c r="FR230" s="42"/>
      <c r="FS230" s="42"/>
      <c r="FT230" s="42"/>
      <c r="FU230" s="42"/>
      <c r="FV230" s="42"/>
      <c r="FW230" s="42"/>
      <c r="FX230" s="42"/>
      <c r="FY230" s="42"/>
      <c r="FZ230" s="42"/>
      <c r="GA230" s="42"/>
      <c r="GB230" s="42"/>
      <c r="GC230" s="42"/>
      <c r="GD230" s="42"/>
      <c r="GE230" s="42"/>
      <c r="GF230" s="42"/>
      <c r="GG230" s="42"/>
      <c r="GH230" s="42"/>
      <c r="GI230" s="42"/>
      <c r="GJ230" s="42"/>
      <c r="GK230" s="42"/>
      <c r="GL230" s="42"/>
      <c r="GM230" s="42"/>
      <c r="GN230" s="42"/>
      <c r="GO230" s="42"/>
      <c r="GP230" s="42"/>
      <c r="GQ230" s="42"/>
      <c r="GR230" s="42"/>
      <c r="GS230" s="42"/>
      <c r="GT230" s="42"/>
      <c r="GU230" s="42"/>
      <c r="GV230" s="42"/>
      <c r="GW230" s="42"/>
      <c r="GX230" s="42"/>
      <c r="GY230" s="42"/>
      <c r="GZ230" s="42"/>
      <c r="HA230" s="42"/>
      <c r="HB230" s="42"/>
      <c r="HC230" s="42"/>
      <c r="HD230" s="42"/>
      <c r="HE230" s="42"/>
      <c r="HF230" s="42"/>
      <c r="HG230" s="42"/>
      <c r="HH230" s="42"/>
      <c r="HI230" s="42"/>
      <c r="HJ230" s="42"/>
      <c r="HK230" s="42"/>
      <c r="HL230" s="42"/>
      <c r="HM230" s="42"/>
      <c r="HN230" s="42"/>
      <c r="HO230" s="42"/>
      <c r="HP230" s="42"/>
      <c r="HQ230" s="42"/>
      <c r="HR230" s="42"/>
      <c r="HS230" s="42"/>
      <c r="HT230" s="42"/>
      <c r="HU230" s="42"/>
      <c r="HV230" s="42"/>
      <c r="HW230" s="42"/>
      <c r="HX230" s="42"/>
      <c r="HY230" s="42"/>
      <c r="HZ230" s="42"/>
      <c r="IA230" s="42"/>
      <c r="IB230" s="42"/>
      <c r="IC230" s="42"/>
      <c r="ID230" s="42"/>
      <c r="IE230" s="42"/>
      <c r="IF230" s="42"/>
      <c r="IG230" s="42"/>
      <c r="IH230" s="42"/>
      <c r="II230" s="42"/>
      <c r="IJ230" s="42"/>
      <c r="IK230" s="42"/>
      <c r="IL230" s="42"/>
      <c r="IM230" s="42"/>
      <c r="IN230" s="42"/>
      <c r="IO230" s="42"/>
      <c r="IP230" s="42"/>
      <c r="IQ230" s="42"/>
      <c r="IR230" s="42"/>
      <c r="IS230" s="42"/>
      <c r="IT230" s="42"/>
      <c r="IU230" s="42"/>
      <c r="IV230" s="42"/>
    </row>
    <row r="231" spans="1:256" x14ac:dyDescent="0.15">
      <c r="A231" s="3" t="s">
        <v>155</v>
      </c>
      <c r="B231" s="38">
        <f>B230+(B211*B86)</f>
        <v>0</v>
      </c>
    </row>
    <row r="232" spans="1:256" s="59" customFormat="1" x14ac:dyDescent="0.15">
      <c r="A232" s="3"/>
      <c r="B232" s="31"/>
    </row>
    <row r="233" spans="1:256" x14ac:dyDescent="0.15">
      <c r="A233" s="5" t="s">
        <v>171</v>
      </c>
      <c r="B233" s="39">
        <f>Basistabelle!B230</f>
        <v>0</v>
      </c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  <c r="DB233" s="42"/>
      <c r="DC233" s="42"/>
      <c r="DD233" s="42"/>
      <c r="DE233" s="42"/>
      <c r="DF233" s="42"/>
      <c r="DG233" s="42"/>
      <c r="DH233" s="42"/>
      <c r="DI233" s="42"/>
      <c r="DJ233" s="42"/>
      <c r="DK233" s="42"/>
      <c r="DL233" s="42"/>
      <c r="DM233" s="42"/>
      <c r="DN233" s="42"/>
      <c r="DO233" s="42"/>
      <c r="DP233" s="42"/>
      <c r="DQ233" s="42"/>
      <c r="DR233" s="42"/>
      <c r="DS233" s="42"/>
      <c r="DT233" s="42"/>
      <c r="DU233" s="42"/>
      <c r="DV233" s="42"/>
      <c r="DW233" s="42"/>
      <c r="DX233" s="42"/>
      <c r="DY233" s="42"/>
      <c r="DZ233" s="42"/>
      <c r="EA233" s="42"/>
      <c r="EB233" s="42"/>
      <c r="EC233" s="42"/>
      <c r="ED233" s="42"/>
      <c r="EE233" s="42"/>
      <c r="EF233" s="42"/>
      <c r="EG233" s="42"/>
      <c r="EH233" s="42"/>
      <c r="EI233" s="42"/>
      <c r="EJ233" s="42"/>
      <c r="EK233" s="42"/>
      <c r="EL233" s="42"/>
      <c r="EM233" s="42"/>
      <c r="EN233" s="42"/>
      <c r="EO233" s="42"/>
      <c r="EP233" s="42"/>
      <c r="EQ233" s="42"/>
      <c r="ER233" s="42"/>
      <c r="ES233" s="42"/>
      <c r="ET233" s="42"/>
      <c r="EU233" s="42"/>
      <c r="EV233" s="42"/>
      <c r="EW233" s="42"/>
      <c r="EX233" s="42"/>
      <c r="EY233" s="42"/>
      <c r="EZ233" s="42"/>
      <c r="FA233" s="42"/>
      <c r="FB233" s="42"/>
      <c r="FC233" s="42"/>
      <c r="FD233" s="42"/>
      <c r="FE233" s="42"/>
      <c r="FF233" s="42"/>
      <c r="FG233" s="42"/>
      <c r="FH233" s="42"/>
      <c r="FI233" s="42"/>
      <c r="FJ233" s="42"/>
      <c r="FK233" s="42"/>
      <c r="FL233" s="42"/>
      <c r="FM233" s="42"/>
      <c r="FN233" s="42"/>
      <c r="FO233" s="42"/>
      <c r="FP233" s="42"/>
      <c r="FQ233" s="42"/>
      <c r="FR233" s="42"/>
      <c r="FS233" s="42"/>
      <c r="FT233" s="42"/>
      <c r="FU233" s="42"/>
      <c r="FV233" s="42"/>
      <c r="FW233" s="42"/>
      <c r="FX233" s="42"/>
      <c r="FY233" s="42"/>
      <c r="FZ233" s="42"/>
      <c r="GA233" s="42"/>
      <c r="GB233" s="42"/>
      <c r="GC233" s="42"/>
      <c r="GD233" s="42"/>
      <c r="GE233" s="42"/>
      <c r="GF233" s="42"/>
      <c r="GG233" s="42"/>
      <c r="GH233" s="42"/>
      <c r="GI233" s="42"/>
      <c r="GJ233" s="42"/>
      <c r="GK233" s="42"/>
      <c r="GL233" s="42"/>
      <c r="GM233" s="42"/>
      <c r="GN233" s="42"/>
      <c r="GO233" s="42"/>
      <c r="GP233" s="42"/>
      <c r="GQ233" s="42"/>
      <c r="GR233" s="42"/>
      <c r="GS233" s="42"/>
      <c r="GT233" s="42"/>
      <c r="GU233" s="42"/>
      <c r="GV233" s="42"/>
      <c r="GW233" s="42"/>
      <c r="GX233" s="42"/>
      <c r="GY233" s="42"/>
      <c r="GZ233" s="42"/>
      <c r="HA233" s="42"/>
      <c r="HB233" s="42"/>
      <c r="HC233" s="42"/>
      <c r="HD233" s="42"/>
      <c r="HE233" s="42"/>
      <c r="HF233" s="42"/>
      <c r="HG233" s="42"/>
      <c r="HH233" s="42"/>
      <c r="HI233" s="42"/>
      <c r="HJ233" s="42"/>
      <c r="HK233" s="42"/>
      <c r="HL233" s="42"/>
      <c r="HM233" s="42"/>
      <c r="HN233" s="42"/>
      <c r="HO233" s="42"/>
      <c r="HP233" s="42"/>
      <c r="HQ233" s="42"/>
      <c r="HR233" s="42"/>
      <c r="HS233" s="42"/>
      <c r="HT233" s="42"/>
      <c r="HU233" s="42"/>
      <c r="HV233" s="42"/>
      <c r="HW233" s="42"/>
      <c r="HX233" s="42"/>
      <c r="HY233" s="42"/>
      <c r="HZ233" s="42"/>
      <c r="IA233" s="42"/>
      <c r="IB233" s="42"/>
      <c r="IC233" s="42"/>
      <c r="ID233" s="42"/>
      <c r="IE233" s="42"/>
      <c r="IF233" s="42"/>
      <c r="IG233" s="42"/>
      <c r="IH233" s="42"/>
      <c r="II233" s="42"/>
      <c r="IJ233" s="42"/>
      <c r="IK233" s="42"/>
      <c r="IL233" s="42"/>
      <c r="IM233" s="42"/>
      <c r="IN233" s="42"/>
      <c r="IO233" s="42"/>
      <c r="IP233" s="42"/>
      <c r="IQ233" s="42"/>
      <c r="IR233" s="42"/>
      <c r="IS233" s="42"/>
      <c r="IT233" s="42"/>
      <c r="IU233" s="42"/>
      <c r="IV233" s="42"/>
    </row>
    <row r="234" spans="1:256" s="65" customFormat="1" x14ac:dyDescent="0.15">
      <c r="A234" s="3"/>
      <c r="B234" s="38"/>
    </row>
    <row r="235" spans="1:256" x14ac:dyDescent="0.15">
      <c r="A235" s="3" t="s">
        <v>57</v>
      </c>
      <c r="B235" s="38">
        <f>B230</f>
        <v>0</v>
      </c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  <c r="DB235" s="42"/>
      <c r="DC235" s="42"/>
      <c r="DD235" s="42"/>
      <c r="DE235" s="42"/>
      <c r="DF235" s="42"/>
      <c r="DG235" s="42"/>
      <c r="DH235" s="42"/>
      <c r="DI235" s="42"/>
      <c r="DJ235" s="42"/>
      <c r="DK235" s="42"/>
      <c r="DL235" s="42"/>
      <c r="DM235" s="42"/>
      <c r="DN235" s="42"/>
      <c r="DO235" s="42"/>
      <c r="DP235" s="42"/>
      <c r="DQ235" s="42"/>
      <c r="DR235" s="42"/>
      <c r="DS235" s="42"/>
      <c r="DT235" s="42"/>
      <c r="DU235" s="42"/>
      <c r="DV235" s="42"/>
      <c r="DW235" s="42"/>
      <c r="DX235" s="42"/>
      <c r="DY235" s="42"/>
      <c r="DZ235" s="42"/>
      <c r="EA235" s="42"/>
      <c r="EB235" s="42"/>
      <c r="EC235" s="42"/>
      <c r="ED235" s="42"/>
      <c r="EE235" s="42"/>
      <c r="EF235" s="42"/>
      <c r="EG235" s="42"/>
      <c r="EH235" s="42"/>
      <c r="EI235" s="42"/>
      <c r="EJ235" s="42"/>
      <c r="EK235" s="42"/>
      <c r="EL235" s="42"/>
      <c r="EM235" s="42"/>
      <c r="EN235" s="42"/>
      <c r="EO235" s="42"/>
      <c r="EP235" s="42"/>
      <c r="EQ235" s="42"/>
      <c r="ER235" s="42"/>
      <c r="ES235" s="42"/>
      <c r="ET235" s="42"/>
      <c r="EU235" s="42"/>
      <c r="EV235" s="42"/>
      <c r="EW235" s="42"/>
      <c r="EX235" s="42"/>
      <c r="EY235" s="42"/>
      <c r="EZ235" s="42"/>
      <c r="FA235" s="42"/>
      <c r="FB235" s="42"/>
      <c r="FC235" s="42"/>
      <c r="FD235" s="42"/>
      <c r="FE235" s="42"/>
      <c r="FF235" s="42"/>
      <c r="FG235" s="42"/>
      <c r="FH235" s="42"/>
      <c r="FI235" s="42"/>
      <c r="FJ235" s="42"/>
      <c r="FK235" s="42"/>
      <c r="FL235" s="42"/>
      <c r="FM235" s="42"/>
      <c r="FN235" s="42"/>
      <c r="FO235" s="42"/>
      <c r="FP235" s="42"/>
      <c r="FQ235" s="42"/>
      <c r="FR235" s="42"/>
      <c r="FS235" s="42"/>
      <c r="FT235" s="42"/>
      <c r="FU235" s="42"/>
      <c r="FV235" s="42"/>
      <c r="FW235" s="42"/>
      <c r="FX235" s="42"/>
      <c r="FY235" s="42"/>
      <c r="FZ235" s="42"/>
      <c r="GA235" s="42"/>
      <c r="GB235" s="42"/>
      <c r="GC235" s="42"/>
      <c r="GD235" s="42"/>
      <c r="GE235" s="42"/>
      <c r="GF235" s="42"/>
      <c r="GG235" s="42"/>
      <c r="GH235" s="42"/>
      <c r="GI235" s="42"/>
      <c r="GJ235" s="42"/>
      <c r="GK235" s="42"/>
      <c r="GL235" s="42"/>
      <c r="GM235" s="42"/>
      <c r="GN235" s="42"/>
      <c r="GO235" s="42"/>
      <c r="GP235" s="42"/>
      <c r="GQ235" s="42"/>
      <c r="GR235" s="42"/>
      <c r="GS235" s="42"/>
      <c r="GT235" s="42"/>
      <c r="GU235" s="42"/>
      <c r="GV235" s="42"/>
      <c r="GW235" s="42"/>
      <c r="GX235" s="42"/>
      <c r="GY235" s="42"/>
      <c r="GZ235" s="42"/>
      <c r="HA235" s="42"/>
      <c r="HB235" s="42"/>
      <c r="HC235" s="42"/>
      <c r="HD235" s="42"/>
      <c r="HE235" s="42"/>
      <c r="HF235" s="42"/>
      <c r="HG235" s="42"/>
      <c r="HH235" s="42"/>
      <c r="HI235" s="42"/>
      <c r="HJ235" s="42"/>
      <c r="HK235" s="42"/>
      <c r="HL235" s="42"/>
      <c r="HM235" s="42"/>
      <c r="HN235" s="42"/>
      <c r="HO235" s="42"/>
      <c r="HP235" s="42"/>
      <c r="HQ235" s="42"/>
      <c r="HR235" s="42"/>
      <c r="HS235" s="42"/>
      <c r="HT235" s="42"/>
      <c r="HU235" s="42"/>
      <c r="HV235" s="42"/>
      <c r="HW235" s="42"/>
      <c r="HX235" s="42"/>
      <c r="HY235" s="42"/>
      <c r="HZ235" s="42"/>
      <c r="IA235" s="42"/>
      <c r="IB235" s="42"/>
      <c r="IC235" s="42"/>
      <c r="ID235" s="42"/>
      <c r="IE235" s="42"/>
      <c r="IF235" s="42"/>
      <c r="IG235" s="42"/>
      <c r="IH235" s="42"/>
      <c r="II235" s="42"/>
      <c r="IJ235" s="42"/>
      <c r="IK235" s="42"/>
      <c r="IL235" s="42"/>
      <c r="IM235" s="42"/>
      <c r="IN235" s="42"/>
      <c r="IO235" s="42"/>
      <c r="IP235" s="42"/>
      <c r="IQ235" s="42"/>
      <c r="IR235" s="42"/>
      <c r="IS235" s="42"/>
      <c r="IT235" s="42"/>
      <c r="IU235" s="42"/>
      <c r="IV235" s="42"/>
    </row>
    <row r="236" spans="1:256" x14ac:dyDescent="0.15">
      <c r="A236" s="3" t="s">
        <v>154</v>
      </c>
      <c r="B236" s="32">
        <f>B11</f>
        <v>1</v>
      </c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  <c r="DB236" s="42"/>
      <c r="DC236" s="42"/>
      <c r="DD236" s="42"/>
      <c r="DE236" s="42"/>
      <c r="DF236" s="42"/>
      <c r="DG236" s="42"/>
      <c r="DH236" s="42"/>
      <c r="DI236" s="42"/>
      <c r="DJ236" s="42"/>
      <c r="DK236" s="42"/>
      <c r="DL236" s="42"/>
      <c r="DM236" s="42"/>
      <c r="DN236" s="42"/>
      <c r="DO236" s="42"/>
      <c r="DP236" s="42"/>
      <c r="DQ236" s="42"/>
      <c r="DR236" s="42"/>
      <c r="DS236" s="42"/>
      <c r="DT236" s="42"/>
      <c r="DU236" s="42"/>
      <c r="DV236" s="42"/>
      <c r="DW236" s="42"/>
      <c r="DX236" s="42"/>
      <c r="DY236" s="42"/>
      <c r="DZ236" s="42"/>
      <c r="EA236" s="42"/>
      <c r="EB236" s="42"/>
      <c r="EC236" s="42"/>
      <c r="ED236" s="42"/>
      <c r="EE236" s="42"/>
      <c r="EF236" s="42"/>
      <c r="EG236" s="42"/>
      <c r="EH236" s="42"/>
      <c r="EI236" s="42"/>
      <c r="EJ236" s="42"/>
      <c r="EK236" s="42"/>
      <c r="EL236" s="42"/>
      <c r="EM236" s="42"/>
      <c r="EN236" s="42"/>
      <c r="EO236" s="42"/>
      <c r="EP236" s="42"/>
      <c r="EQ236" s="42"/>
      <c r="ER236" s="42"/>
      <c r="ES236" s="42"/>
      <c r="ET236" s="42"/>
      <c r="EU236" s="42"/>
      <c r="EV236" s="42"/>
      <c r="EW236" s="42"/>
      <c r="EX236" s="42"/>
      <c r="EY236" s="42"/>
      <c r="EZ236" s="42"/>
      <c r="FA236" s="42"/>
      <c r="FB236" s="42"/>
      <c r="FC236" s="42"/>
      <c r="FD236" s="42"/>
      <c r="FE236" s="42"/>
      <c r="FF236" s="42"/>
      <c r="FG236" s="42"/>
      <c r="FH236" s="42"/>
      <c r="FI236" s="42"/>
      <c r="FJ236" s="42"/>
      <c r="FK236" s="42"/>
      <c r="FL236" s="42"/>
      <c r="FM236" s="42"/>
      <c r="FN236" s="42"/>
      <c r="FO236" s="42"/>
      <c r="FP236" s="42"/>
      <c r="FQ236" s="42"/>
      <c r="FR236" s="42"/>
      <c r="FS236" s="42"/>
      <c r="FT236" s="42"/>
      <c r="FU236" s="42"/>
      <c r="FV236" s="42"/>
      <c r="FW236" s="42"/>
      <c r="FX236" s="42"/>
      <c r="FY236" s="42"/>
      <c r="FZ236" s="42"/>
      <c r="GA236" s="42"/>
      <c r="GB236" s="42"/>
      <c r="GC236" s="42"/>
      <c r="GD236" s="42"/>
      <c r="GE236" s="42"/>
      <c r="GF236" s="42"/>
      <c r="GG236" s="42"/>
      <c r="GH236" s="42"/>
      <c r="GI236" s="42"/>
      <c r="GJ236" s="42"/>
      <c r="GK236" s="42"/>
      <c r="GL236" s="42"/>
      <c r="GM236" s="42"/>
      <c r="GN236" s="42"/>
      <c r="GO236" s="42"/>
      <c r="GP236" s="42"/>
      <c r="GQ236" s="42"/>
      <c r="GR236" s="42"/>
      <c r="GS236" s="42"/>
      <c r="GT236" s="42"/>
      <c r="GU236" s="42"/>
      <c r="GV236" s="42"/>
      <c r="GW236" s="42"/>
      <c r="GX236" s="42"/>
      <c r="GY236" s="42"/>
      <c r="GZ236" s="42"/>
      <c r="HA236" s="42"/>
      <c r="HB236" s="42"/>
      <c r="HC236" s="42"/>
      <c r="HD236" s="42"/>
      <c r="HE236" s="42"/>
      <c r="HF236" s="42"/>
      <c r="HG236" s="42"/>
      <c r="HH236" s="42"/>
      <c r="HI236" s="42"/>
      <c r="HJ236" s="42"/>
      <c r="HK236" s="42"/>
      <c r="HL236" s="42"/>
      <c r="HM236" s="42"/>
      <c r="HN236" s="42"/>
      <c r="HO236" s="42"/>
      <c r="HP236" s="42"/>
      <c r="HQ236" s="42"/>
      <c r="HR236" s="42"/>
      <c r="HS236" s="42"/>
      <c r="HT236" s="42"/>
      <c r="HU236" s="42"/>
      <c r="HV236" s="42"/>
      <c r="HW236" s="42"/>
      <c r="HX236" s="42"/>
      <c r="HY236" s="42"/>
      <c r="HZ236" s="42"/>
      <c r="IA236" s="42"/>
      <c r="IB236" s="42"/>
      <c r="IC236" s="42"/>
      <c r="ID236" s="42"/>
      <c r="IE236" s="42"/>
      <c r="IF236" s="42"/>
      <c r="IG236" s="42"/>
      <c r="IH236" s="42"/>
      <c r="II236" s="42"/>
      <c r="IJ236" s="42"/>
      <c r="IK236" s="42"/>
      <c r="IL236" s="42"/>
      <c r="IM236" s="42"/>
      <c r="IN236" s="42"/>
      <c r="IO236" s="42"/>
      <c r="IP236" s="42"/>
      <c r="IQ236" s="42"/>
      <c r="IR236" s="42"/>
      <c r="IS236" s="42"/>
      <c r="IT236" s="42"/>
      <c r="IU236" s="42"/>
      <c r="IV236" s="42"/>
    </row>
    <row r="237" spans="1:256" x14ac:dyDescent="0.15">
      <c r="A237" s="3"/>
      <c r="B237" s="31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  <c r="DB237" s="42"/>
      <c r="DC237" s="42"/>
      <c r="DD237" s="42"/>
      <c r="DE237" s="42"/>
      <c r="DF237" s="42"/>
      <c r="DG237" s="42"/>
      <c r="DH237" s="42"/>
      <c r="DI237" s="42"/>
      <c r="DJ237" s="42"/>
      <c r="DK237" s="42"/>
      <c r="DL237" s="42"/>
      <c r="DM237" s="42"/>
      <c r="DN237" s="42"/>
      <c r="DO237" s="42"/>
      <c r="DP237" s="42"/>
      <c r="DQ237" s="42"/>
      <c r="DR237" s="42"/>
      <c r="DS237" s="42"/>
      <c r="DT237" s="42"/>
      <c r="DU237" s="42"/>
      <c r="DV237" s="42"/>
      <c r="DW237" s="42"/>
      <c r="DX237" s="42"/>
      <c r="DY237" s="42"/>
      <c r="DZ237" s="42"/>
      <c r="EA237" s="42"/>
      <c r="EB237" s="42"/>
      <c r="EC237" s="42"/>
      <c r="ED237" s="42"/>
      <c r="EE237" s="42"/>
      <c r="EF237" s="42"/>
      <c r="EG237" s="42"/>
      <c r="EH237" s="42"/>
      <c r="EI237" s="42"/>
      <c r="EJ237" s="42"/>
      <c r="EK237" s="42"/>
      <c r="EL237" s="42"/>
      <c r="EM237" s="42"/>
      <c r="EN237" s="42"/>
      <c r="EO237" s="42"/>
      <c r="EP237" s="42"/>
      <c r="EQ237" s="42"/>
      <c r="ER237" s="42"/>
      <c r="ES237" s="42"/>
      <c r="ET237" s="42"/>
      <c r="EU237" s="42"/>
      <c r="EV237" s="42"/>
      <c r="EW237" s="42"/>
      <c r="EX237" s="42"/>
      <c r="EY237" s="42"/>
      <c r="EZ237" s="42"/>
      <c r="FA237" s="42"/>
      <c r="FB237" s="42"/>
      <c r="FC237" s="42"/>
      <c r="FD237" s="42"/>
      <c r="FE237" s="42"/>
      <c r="FF237" s="42"/>
      <c r="FG237" s="42"/>
      <c r="FH237" s="42"/>
      <c r="FI237" s="42"/>
      <c r="FJ237" s="42"/>
      <c r="FK237" s="42"/>
      <c r="FL237" s="42"/>
      <c r="FM237" s="42"/>
      <c r="FN237" s="42"/>
      <c r="FO237" s="42"/>
      <c r="FP237" s="42"/>
      <c r="FQ237" s="42"/>
      <c r="FR237" s="42"/>
      <c r="FS237" s="42"/>
      <c r="FT237" s="42"/>
      <c r="FU237" s="42"/>
      <c r="FV237" s="42"/>
      <c r="FW237" s="42"/>
      <c r="FX237" s="42"/>
      <c r="FY237" s="42"/>
      <c r="FZ237" s="42"/>
      <c r="GA237" s="42"/>
      <c r="GB237" s="42"/>
      <c r="GC237" s="42"/>
      <c r="GD237" s="42"/>
      <c r="GE237" s="42"/>
      <c r="GF237" s="42"/>
      <c r="GG237" s="42"/>
      <c r="GH237" s="42"/>
      <c r="GI237" s="42"/>
      <c r="GJ237" s="42"/>
      <c r="GK237" s="42"/>
      <c r="GL237" s="42"/>
      <c r="GM237" s="42"/>
      <c r="GN237" s="42"/>
      <c r="GO237" s="42"/>
      <c r="GP237" s="42"/>
      <c r="GQ237" s="42"/>
      <c r="GR237" s="42"/>
      <c r="GS237" s="42"/>
      <c r="GT237" s="42"/>
      <c r="GU237" s="42"/>
      <c r="GV237" s="42"/>
      <c r="GW237" s="42"/>
      <c r="GX237" s="42"/>
      <c r="GY237" s="42"/>
      <c r="GZ237" s="42"/>
      <c r="HA237" s="42"/>
      <c r="HB237" s="42"/>
      <c r="HC237" s="42"/>
      <c r="HD237" s="42"/>
      <c r="HE237" s="42"/>
      <c r="HF237" s="42"/>
      <c r="HG237" s="42"/>
      <c r="HH237" s="42"/>
      <c r="HI237" s="42"/>
      <c r="HJ237" s="42"/>
      <c r="HK237" s="42"/>
      <c r="HL237" s="42"/>
      <c r="HM237" s="42"/>
      <c r="HN237" s="42"/>
      <c r="HO237" s="42"/>
      <c r="HP237" s="42"/>
      <c r="HQ237" s="42"/>
      <c r="HR237" s="42"/>
      <c r="HS237" s="42"/>
      <c r="HT237" s="42"/>
      <c r="HU237" s="42"/>
      <c r="HV237" s="42"/>
      <c r="HW237" s="42"/>
      <c r="HX237" s="42"/>
      <c r="HY237" s="42"/>
      <c r="HZ237" s="42"/>
      <c r="IA237" s="42"/>
      <c r="IB237" s="42"/>
      <c r="IC237" s="42"/>
      <c r="ID237" s="42"/>
      <c r="IE237" s="42"/>
      <c r="IF237" s="42"/>
      <c r="IG237" s="42"/>
      <c r="IH237" s="42"/>
      <c r="II237" s="42"/>
      <c r="IJ237" s="42"/>
      <c r="IK237" s="42"/>
      <c r="IL237" s="42"/>
      <c r="IM237" s="42"/>
      <c r="IN237" s="42"/>
      <c r="IO237" s="42"/>
      <c r="IP237" s="42"/>
      <c r="IQ237" s="42"/>
      <c r="IR237" s="42"/>
      <c r="IS237" s="42"/>
      <c r="IT237" s="42"/>
      <c r="IU237" s="42"/>
      <c r="IV237" s="42"/>
    </row>
    <row r="238" spans="1:256" s="60" customFormat="1" x14ac:dyDescent="0.15">
      <c r="A238" s="63" t="s">
        <v>162</v>
      </c>
      <c r="B238" s="62">
        <f>B235*B236</f>
        <v>0</v>
      </c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59"/>
      <c r="AM238" s="59"/>
      <c r="AN238" s="59"/>
      <c r="AO238" s="59"/>
      <c r="AP238" s="59"/>
      <c r="AQ238" s="59"/>
      <c r="AR238" s="59"/>
      <c r="AS238" s="59"/>
      <c r="AT238" s="59"/>
      <c r="AU238" s="59"/>
      <c r="AV238" s="59"/>
      <c r="AW238" s="59"/>
      <c r="AX238" s="59"/>
      <c r="AY238" s="59"/>
      <c r="AZ238" s="59"/>
      <c r="BA238" s="59"/>
      <c r="BB238" s="59"/>
      <c r="BC238" s="59"/>
      <c r="BD238" s="59"/>
      <c r="BE238" s="59"/>
      <c r="BF238" s="59"/>
      <c r="BG238" s="59"/>
      <c r="BH238" s="59"/>
      <c r="BI238" s="59"/>
      <c r="BJ238" s="59"/>
      <c r="BK238" s="59"/>
      <c r="BL238" s="59"/>
      <c r="BM238" s="59"/>
      <c r="BN238" s="59"/>
      <c r="BO238" s="59"/>
      <c r="BP238" s="59"/>
      <c r="BQ238" s="59"/>
      <c r="BR238" s="59"/>
      <c r="BS238" s="59"/>
      <c r="BT238" s="59"/>
      <c r="BU238" s="59"/>
      <c r="BV238" s="59"/>
      <c r="BW238" s="59"/>
      <c r="BX238" s="59"/>
      <c r="BY238" s="59"/>
      <c r="BZ238" s="59"/>
      <c r="CA238" s="59"/>
      <c r="CB238" s="59"/>
      <c r="CC238" s="59"/>
      <c r="CD238" s="59"/>
      <c r="CE238" s="59"/>
      <c r="CF238" s="59"/>
      <c r="CG238" s="59"/>
      <c r="CH238" s="59"/>
      <c r="CI238" s="59"/>
      <c r="CJ238" s="59"/>
      <c r="CK238" s="59"/>
      <c r="CL238" s="59"/>
      <c r="CM238" s="59"/>
      <c r="CN238" s="59"/>
      <c r="CO238" s="59"/>
      <c r="CP238" s="59"/>
      <c r="CQ238" s="59"/>
      <c r="CR238" s="59"/>
      <c r="CS238" s="59"/>
      <c r="CT238" s="59"/>
      <c r="CU238" s="59"/>
      <c r="CV238" s="59"/>
      <c r="CW238" s="59"/>
      <c r="CX238" s="59"/>
      <c r="CY238" s="59"/>
      <c r="CZ238" s="59"/>
      <c r="DA238" s="59"/>
      <c r="DB238" s="59"/>
      <c r="DC238" s="59"/>
      <c r="DD238" s="59"/>
      <c r="DE238" s="59"/>
      <c r="DF238" s="59"/>
      <c r="DG238" s="59"/>
      <c r="DH238" s="59"/>
      <c r="DI238" s="59"/>
      <c r="DJ238" s="59"/>
      <c r="DK238" s="59"/>
      <c r="DL238" s="59"/>
      <c r="DM238" s="59"/>
      <c r="DN238" s="59"/>
      <c r="DO238" s="59"/>
      <c r="DP238" s="59"/>
      <c r="DQ238" s="59"/>
      <c r="DR238" s="59"/>
      <c r="DS238" s="59"/>
      <c r="DT238" s="59"/>
      <c r="DU238" s="59"/>
      <c r="DV238" s="59"/>
      <c r="DW238" s="59"/>
      <c r="DX238" s="59"/>
      <c r="DY238" s="59"/>
      <c r="DZ238" s="59"/>
      <c r="EA238" s="59"/>
      <c r="EB238" s="59"/>
      <c r="EC238" s="59"/>
      <c r="ED238" s="59"/>
      <c r="EE238" s="59"/>
      <c r="EF238" s="59"/>
      <c r="EG238" s="59"/>
      <c r="EH238" s="59"/>
      <c r="EI238" s="59"/>
      <c r="EJ238" s="59"/>
      <c r="EK238" s="59"/>
      <c r="EL238" s="59"/>
      <c r="EM238" s="59"/>
      <c r="EN238" s="59"/>
      <c r="EO238" s="59"/>
      <c r="EP238" s="59"/>
      <c r="EQ238" s="59"/>
      <c r="ER238" s="59"/>
      <c r="ES238" s="59"/>
      <c r="ET238" s="59"/>
      <c r="EU238" s="59"/>
      <c r="EV238" s="59"/>
      <c r="EW238" s="59"/>
      <c r="EX238" s="59"/>
      <c r="EY238" s="59"/>
      <c r="EZ238" s="59"/>
      <c r="FA238" s="59"/>
      <c r="FB238" s="59"/>
      <c r="FC238" s="59"/>
      <c r="FD238" s="59"/>
      <c r="FE238" s="59"/>
      <c r="FF238" s="59"/>
      <c r="FG238" s="59"/>
      <c r="FH238" s="59"/>
      <c r="FI238" s="59"/>
      <c r="FJ238" s="59"/>
      <c r="FK238" s="59"/>
      <c r="FL238" s="59"/>
      <c r="FM238" s="59"/>
      <c r="FN238" s="59"/>
      <c r="FO238" s="59"/>
      <c r="FP238" s="59"/>
      <c r="FQ238" s="59"/>
      <c r="FR238" s="59"/>
      <c r="FS238" s="59"/>
      <c r="FT238" s="59"/>
      <c r="FU238" s="59"/>
      <c r="FV238" s="59"/>
      <c r="FW238" s="59"/>
      <c r="FX238" s="59"/>
      <c r="FY238" s="59"/>
      <c r="FZ238" s="59"/>
      <c r="GA238" s="59"/>
      <c r="GB238" s="59"/>
      <c r="GC238" s="59"/>
      <c r="GD238" s="59"/>
      <c r="GE238" s="59"/>
      <c r="GF238" s="59"/>
      <c r="GG238" s="59"/>
      <c r="GH238" s="59"/>
      <c r="GI238" s="59"/>
      <c r="GJ238" s="59"/>
      <c r="GK238" s="59"/>
      <c r="GL238" s="59"/>
      <c r="GM238" s="59"/>
      <c r="GN238" s="59"/>
      <c r="GO238" s="59"/>
      <c r="GP238" s="59"/>
      <c r="GQ238" s="59"/>
      <c r="GR238" s="59"/>
      <c r="GS238" s="59"/>
      <c r="GT238" s="59"/>
      <c r="GU238" s="59"/>
      <c r="GV238" s="59"/>
      <c r="GW238" s="59"/>
      <c r="GX238" s="59"/>
      <c r="GY238" s="59"/>
      <c r="GZ238" s="59"/>
      <c r="HA238" s="59"/>
      <c r="HB238" s="59"/>
      <c r="HC238" s="59"/>
      <c r="HD238" s="59"/>
      <c r="HE238" s="59"/>
      <c r="HF238" s="59"/>
      <c r="HG238" s="59"/>
      <c r="HH238" s="59"/>
      <c r="HI238" s="59"/>
      <c r="HJ238" s="59"/>
      <c r="HK238" s="59"/>
      <c r="HL238" s="59"/>
      <c r="HM238" s="59"/>
      <c r="HN238" s="59"/>
      <c r="HO238" s="59"/>
      <c r="HP238" s="59"/>
      <c r="HQ238" s="59"/>
      <c r="HR238" s="59"/>
      <c r="HS238" s="59"/>
      <c r="HT238" s="59"/>
      <c r="HU238" s="59"/>
      <c r="HV238" s="59"/>
      <c r="HW238" s="59"/>
      <c r="HX238" s="59"/>
      <c r="HY238" s="59"/>
      <c r="HZ238" s="59"/>
      <c r="IA238" s="59"/>
      <c r="IB238" s="59"/>
      <c r="IC238" s="59"/>
      <c r="ID238" s="59"/>
      <c r="IE238" s="59"/>
      <c r="IF238" s="59"/>
      <c r="IG238" s="59"/>
      <c r="IH238" s="59"/>
      <c r="II238" s="59"/>
      <c r="IJ238" s="59"/>
      <c r="IK238" s="59"/>
      <c r="IL238" s="59"/>
      <c r="IM238" s="59"/>
      <c r="IN238" s="59"/>
      <c r="IO238" s="59"/>
      <c r="IP238" s="59"/>
      <c r="IQ238" s="59"/>
      <c r="IR238" s="59"/>
      <c r="IS238" s="59"/>
      <c r="IT238" s="59"/>
      <c r="IU238" s="59"/>
      <c r="IV238" s="59"/>
    </row>
    <row r="239" spans="1:256" x14ac:dyDescent="0.15">
      <c r="A239" s="3"/>
      <c r="B239" s="31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  <c r="DB239" s="42"/>
      <c r="DC239" s="42"/>
      <c r="DD239" s="42"/>
      <c r="DE239" s="42"/>
      <c r="DF239" s="42"/>
      <c r="DG239" s="42"/>
      <c r="DH239" s="42"/>
      <c r="DI239" s="42"/>
      <c r="DJ239" s="42"/>
      <c r="DK239" s="42"/>
      <c r="DL239" s="42"/>
      <c r="DM239" s="42"/>
      <c r="DN239" s="42"/>
      <c r="DO239" s="42"/>
      <c r="DP239" s="42"/>
      <c r="DQ239" s="42"/>
      <c r="DR239" s="42"/>
      <c r="DS239" s="42"/>
      <c r="DT239" s="42"/>
      <c r="DU239" s="42"/>
      <c r="DV239" s="42"/>
      <c r="DW239" s="42"/>
      <c r="DX239" s="42"/>
      <c r="DY239" s="42"/>
      <c r="DZ239" s="42"/>
      <c r="EA239" s="42"/>
      <c r="EB239" s="42"/>
      <c r="EC239" s="42"/>
      <c r="ED239" s="42"/>
      <c r="EE239" s="42"/>
      <c r="EF239" s="42"/>
      <c r="EG239" s="42"/>
      <c r="EH239" s="42"/>
      <c r="EI239" s="42"/>
      <c r="EJ239" s="42"/>
      <c r="EK239" s="42"/>
      <c r="EL239" s="42"/>
      <c r="EM239" s="42"/>
      <c r="EN239" s="42"/>
      <c r="EO239" s="42"/>
      <c r="EP239" s="42"/>
      <c r="EQ239" s="42"/>
      <c r="ER239" s="42"/>
      <c r="ES239" s="42"/>
      <c r="ET239" s="42"/>
      <c r="EU239" s="42"/>
      <c r="EV239" s="42"/>
      <c r="EW239" s="42"/>
      <c r="EX239" s="42"/>
      <c r="EY239" s="42"/>
      <c r="EZ239" s="42"/>
      <c r="FA239" s="42"/>
      <c r="FB239" s="42"/>
      <c r="FC239" s="42"/>
      <c r="FD239" s="42"/>
      <c r="FE239" s="42"/>
      <c r="FF239" s="42"/>
      <c r="FG239" s="42"/>
      <c r="FH239" s="42"/>
      <c r="FI239" s="42"/>
      <c r="FJ239" s="42"/>
      <c r="FK239" s="42"/>
      <c r="FL239" s="42"/>
      <c r="FM239" s="42"/>
      <c r="FN239" s="42"/>
      <c r="FO239" s="42"/>
      <c r="FP239" s="42"/>
      <c r="FQ239" s="42"/>
      <c r="FR239" s="42"/>
      <c r="FS239" s="42"/>
      <c r="FT239" s="42"/>
      <c r="FU239" s="42"/>
      <c r="FV239" s="42"/>
      <c r="FW239" s="42"/>
      <c r="FX239" s="42"/>
      <c r="FY239" s="42"/>
      <c r="FZ239" s="42"/>
      <c r="GA239" s="42"/>
      <c r="GB239" s="42"/>
      <c r="GC239" s="42"/>
      <c r="GD239" s="42"/>
      <c r="GE239" s="42"/>
      <c r="GF239" s="42"/>
      <c r="GG239" s="42"/>
      <c r="GH239" s="42"/>
      <c r="GI239" s="42"/>
      <c r="GJ239" s="42"/>
      <c r="GK239" s="42"/>
      <c r="GL239" s="42"/>
      <c r="GM239" s="42"/>
      <c r="GN239" s="42"/>
      <c r="GO239" s="42"/>
      <c r="GP239" s="42"/>
      <c r="GQ239" s="42"/>
      <c r="GR239" s="42"/>
      <c r="GS239" s="42"/>
      <c r="GT239" s="42"/>
      <c r="GU239" s="42"/>
      <c r="GV239" s="42"/>
      <c r="GW239" s="42"/>
      <c r="GX239" s="42"/>
      <c r="GY239" s="42"/>
      <c r="GZ239" s="42"/>
      <c r="HA239" s="42"/>
      <c r="HB239" s="42"/>
      <c r="HC239" s="42"/>
      <c r="HD239" s="42"/>
      <c r="HE239" s="42"/>
      <c r="HF239" s="42"/>
      <c r="HG239" s="42"/>
      <c r="HH239" s="42"/>
      <c r="HI239" s="42"/>
      <c r="HJ239" s="42"/>
      <c r="HK239" s="42"/>
      <c r="HL239" s="42"/>
      <c r="HM239" s="42"/>
      <c r="HN239" s="42"/>
      <c r="HO239" s="42"/>
      <c r="HP239" s="42"/>
      <c r="HQ239" s="42"/>
      <c r="HR239" s="42"/>
      <c r="HS239" s="42"/>
      <c r="HT239" s="42"/>
      <c r="HU239" s="42"/>
      <c r="HV239" s="42"/>
      <c r="HW239" s="42"/>
      <c r="HX239" s="42"/>
      <c r="HY239" s="42"/>
      <c r="HZ239" s="42"/>
      <c r="IA239" s="42"/>
      <c r="IB239" s="42"/>
      <c r="IC239" s="42"/>
      <c r="ID239" s="42"/>
      <c r="IE239" s="42"/>
      <c r="IF239" s="42"/>
      <c r="IG239" s="42"/>
      <c r="IH239" s="42"/>
      <c r="II239" s="42"/>
      <c r="IJ239" s="42"/>
      <c r="IK239" s="42"/>
      <c r="IL239" s="42"/>
      <c r="IM239" s="42"/>
      <c r="IN239" s="42"/>
      <c r="IO239" s="42"/>
      <c r="IP239" s="42"/>
      <c r="IQ239" s="42"/>
      <c r="IR239" s="42"/>
      <c r="IS239" s="42"/>
      <c r="IT239" s="42"/>
      <c r="IU239" s="42"/>
      <c r="IV239" s="42"/>
    </row>
    <row r="240" spans="1:256" x14ac:dyDescent="0.15">
      <c r="A240" s="5" t="s">
        <v>163</v>
      </c>
      <c r="B240" s="39">
        <f>Basistabelle!B235</f>
        <v>0</v>
      </c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  <c r="DB240" s="42"/>
      <c r="DC240" s="42"/>
      <c r="DD240" s="42"/>
      <c r="DE240" s="42"/>
      <c r="DF240" s="42"/>
      <c r="DG240" s="42"/>
      <c r="DH240" s="42"/>
      <c r="DI240" s="42"/>
      <c r="DJ240" s="42"/>
      <c r="DK240" s="42"/>
      <c r="DL240" s="42"/>
      <c r="DM240" s="42"/>
      <c r="DN240" s="42"/>
      <c r="DO240" s="42"/>
      <c r="DP240" s="42"/>
      <c r="DQ240" s="42"/>
      <c r="DR240" s="42"/>
      <c r="DS240" s="42"/>
      <c r="DT240" s="42"/>
      <c r="DU240" s="42"/>
      <c r="DV240" s="42"/>
      <c r="DW240" s="42"/>
      <c r="DX240" s="42"/>
      <c r="DY240" s="42"/>
      <c r="DZ240" s="42"/>
      <c r="EA240" s="42"/>
      <c r="EB240" s="42"/>
      <c r="EC240" s="42"/>
      <c r="ED240" s="42"/>
      <c r="EE240" s="42"/>
      <c r="EF240" s="42"/>
      <c r="EG240" s="42"/>
      <c r="EH240" s="42"/>
      <c r="EI240" s="42"/>
      <c r="EJ240" s="42"/>
      <c r="EK240" s="42"/>
      <c r="EL240" s="42"/>
      <c r="EM240" s="42"/>
      <c r="EN240" s="42"/>
      <c r="EO240" s="42"/>
      <c r="EP240" s="42"/>
      <c r="EQ240" s="42"/>
      <c r="ER240" s="42"/>
      <c r="ES240" s="42"/>
      <c r="ET240" s="42"/>
      <c r="EU240" s="42"/>
      <c r="EV240" s="42"/>
      <c r="EW240" s="42"/>
      <c r="EX240" s="42"/>
      <c r="EY240" s="42"/>
      <c r="EZ240" s="42"/>
      <c r="FA240" s="42"/>
      <c r="FB240" s="42"/>
      <c r="FC240" s="42"/>
      <c r="FD240" s="42"/>
      <c r="FE240" s="42"/>
      <c r="FF240" s="42"/>
      <c r="FG240" s="42"/>
      <c r="FH240" s="42"/>
      <c r="FI240" s="42"/>
      <c r="FJ240" s="42"/>
      <c r="FK240" s="42"/>
      <c r="FL240" s="42"/>
      <c r="FM240" s="42"/>
      <c r="FN240" s="42"/>
      <c r="FO240" s="42"/>
      <c r="FP240" s="42"/>
      <c r="FQ240" s="42"/>
      <c r="FR240" s="42"/>
      <c r="FS240" s="42"/>
      <c r="FT240" s="42"/>
      <c r="FU240" s="42"/>
      <c r="FV240" s="42"/>
      <c r="FW240" s="42"/>
      <c r="FX240" s="42"/>
      <c r="FY240" s="42"/>
      <c r="FZ240" s="42"/>
      <c r="GA240" s="42"/>
      <c r="GB240" s="42"/>
      <c r="GC240" s="42"/>
      <c r="GD240" s="42"/>
      <c r="GE240" s="42"/>
      <c r="GF240" s="42"/>
      <c r="GG240" s="42"/>
      <c r="GH240" s="42"/>
      <c r="GI240" s="42"/>
      <c r="GJ240" s="42"/>
      <c r="GK240" s="42"/>
      <c r="GL240" s="42"/>
      <c r="GM240" s="42"/>
      <c r="GN240" s="42"/>
      <c r="GO240" s="42"/>
      <c r="GP240" s="42"/>
      <c r="GQ240" s="42"/>
      <c r="GR240" s="42"/>
      <c r="GS240" s="42"/>
      <c r="GT240" s="42"/>
      <c r="GU240" s="42"/>
      <c r="GV240" s="42"/>
      <c r="GW240" s="42"/>
      <c r="GX240" s="42"/>
      <c r="GY240" s="42"/>
      <c r="GZ240" s="42"/>
      <c r="HA240" s="42"/>
      <c r="HB240" s="42"/>
      <c r="HC240" s="42"/>
      <c r="HD240" s="42"/>
      <c r="HE240" s="42"/>
      <c r="HF240" s="42"/>
      <c r="HG240" s="42"/>
      <c r="HH240" s="42"/>
      <c r="HI240" s="42"/>
      <c r="HJ240" s="42"/>
      <c r="HK240" s="42"/>
      <c r="HL240" s="42"/>
      <c r="HM240" s="42"/>
      <c r="HN240" s="42"/>
      <c r="HO240" s="42"/>
      <c r="HP240" s="42"/>
      <c r="HQ240" s="42"/>
      <c r="HR240" s="42"/>
      <c r="HS240" s="42"/>
      <c r="HT240" s="42"/>
      <c r="HU240" s="42"/>
      <c r="HV240" s="42"/>
      <c r="HW240" s="42"/>
      <c r="HX240" s="42"/>
      <c r="HY240" s="42"/>
      <c r="HZ240" s="42"/>
      <c r="IA240" s="42"/>
      <c r="IB240" s="42"/>
      <c r="IC240" s="42"/>
      <c r="ID240" s="42"/>
      <c r="IE240" s="42"/>
      <c r="IF240" s="42"/>
      <c r="IG240" s="42"/>
      <c r="IH240" s="42"/>
      <c r="II240" s="42"/>
      <c r="IJ240" s="42"/>
      <c r="IK240" s="42"/>
      <c r="IL240" s="42"/>
      <c r="IM240" s="42"/>
      <c r="IN240" s="42"/>
      <c r="IO240" s="42"/>
      <c r="IP240" s="42"/>
      <c r="IQ240" s="42"/>
      <c r="IR240" s="42"/>
      <c r="IS240" s="42"/>
      <c r="IT240" s="42"/>
      <c r="IU240" s="42"/>
      <c r="IV240" s="42"/>
    </row>
    <row r="241" spans="1:256" s="27" customFormat="1" x14ac:dyDescent="0.15">
      <c r="A241" s="2"/>
      <c r="B241" s="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  <c r="DB241" s="42"/>
      <c r="DC241" s="42"/>
      <c r="DD241" s="42"/>
      <c r="DE241" s="42"/>
      <c r="DF241" s="42"/>
      <c r="DG241" s="42"/>
      <c r="DH241" s="42"/>
      <c r="DI241" s="42"/>
      <c r="DJ241" s="42"/>
      <c r="DK241" s="42"/>
      <c r="DL241" s="42"/>
      <c r="DM241" s="42"/>
      <c r="DN241" s="42"/>
      <c r="DO241" s="42"/>
      <c r="DP241" s="42"/>
      <c r="DQ241" s="42"/>
      <c r="DR241" s="42"/>
      <c r="DS241" s="42"/>
      <c r="DT241" s="42"/>
      <c r="DU241" s="42"/>
      <c r="DV241" s="42"/>
      <c r="DW241" s="42"/>
      <c r="DX241" s="42"/>
      <c r="DY241" s="42"/>
      <c r="DZ241" s="42"/>
      <c r="EA241" s="42"/>
      <c r="EB241" s="42"/>
      <c r="EC241" s="42"/>
      <c r="ED241" s="42"/>
      <c r="EE241" s="42"/>
      <c r="EF241" s="42"/>
      <c r="EG241" s="42"/>
      <c r="EH241" s="42"/>
      <c r="EI241" s="42"/>
      <c r="EJ241" s="42"/>
      <c r="EK241" s="42"/>
      <c r="EL241" s="42"/>
      <c r="EM241" s="42"/>
      <c r="EN241" s="42"/>
      <c r="EO241" s="42"/>
      <c r="EP241" s="42"/>
      <c r="EQ241" s="42"/>
      <c r="ER241" s="42"/>
      <c r="ES241" s="42"/>
      <c r="ET241" s="42"/>
      <c r="EU241" s="42"/>
      <c r="EV241" s="42"/>
      <c r="EW241" s="42"/>
      <c r="EX241" s="42"/>
      <c r="EY241" s="42"/>
      <c r="EZ241" s="42"/>
      <c r="FA241" s="42"/>
      <c r="FB241" s="42"/>
      <c r="FC241" s="42"/>
      <c r="FD241" s="42"/>
      <c r="FE241" s="42"/>
      <c r="FF241" s="42"/>
      <c r="FG241" s="42"/>
      <c r="FH241" s="42"/>
      <c r="FI241" s="42"/>
      <c r="FJ241" s="42"/>
      <c r="FK241" s="42"/>
      <c r="FL241" s="42"/>
      <c r="FM241" s="42"/>
      <c r="FN241" s="42"/>
      <c r="FO241" s="42"/>
      <c r="FP241" s="42"/>
      <c r="FQ241" s="42"/>
      <c r="FR241" s="42"/>
      <c r="FS241" s="42"/>
      <c r="FT241" s="42"/>
      <c r="FU241" s="42"/>
      <c r="FV241" s="42"/>
      <c r="FW241" s="42"/>
      <c r="FX241" s="42"/>
      <c r="FY241" s="42"/>
      <c r="FZ241" s="42"/>
      <c r="GA241" s="42"/>
      <c r="GB241" s="42"/>
      <c r="GC241" s="42"/>
      <c r="GD241" s="42"/>
      <c r="GE241" s="42"/>
      <c r="GF241" s="42"/>
      <c r="GG241" s="42"/>
      <c r="GH241" s="42"/>
      <c r="GI241" s="42"/>
      <c r="GJ241" s="42"/>
      <c r="GK241" s="42"/>
      <c r="GL241" s="42"/>
      <c r="GM241" s="42"/>
      <c r="GN241" s="42"/>
      <c r="GO241" s="42"/>
      <c r="GP241" s="42"/>
      <c r="GQ241" s="42"/>
      <c r="GR241" s="42"/>
      <c r="GS241" s="42"/>
      <c r="GT241" s="42"/>
      <c r="GU241" s="42"/>
      <c r="GV241" s="42"/>
      <c r="GW241" s="42"/>
      <c r="GX241" s="42"/>
      <c r="GY241" s="42"/>
      <c r="GZ241" s="42"/>
      <c r="HA241" s="42"/>
      <c r="HB241" s="42"/>
      <c r="HC241" s="42"/>
      <c r="HD241" s="42"/>
      <c r="HE241" s="42"/>
      <c r="HF241" s="42"/>
      <c r="HG241" s="42"/>
      <c r="HH241" s="42"/>
      <c r="HI241" s="42"/>
      <c r="HJ241" s="42"/>
      <c r="HK241" s="42"/>
      <c r="HL241" s="42"/>
      <c r="HM241" s="42"/>
      <c r="HN241" s="42"/>
      <c r="HO241" s="42"/>
      <c r="HP241" s="42"/>
      <c r="HQ241" s="42"/>
      <c r="HR241" s="42"/>
      <c r="HS241" s="42"/>
      <c r="HT241" s="42"/>
      <c r="HU241" s="42"/>
      <c r="HV241" s="42"/>
      <c r="HW241" s="42"/>
      <c r="HX241" s="42"/>
      <c r="HY241" s="42"/>
      <c r="HZ241" s="42"/>
      <c r="IA241" s="42"/>
      <c r="IB241" s="42"/>
      <c r="IC241" s="42"/>
      <c r="ID241" s="42"/>
      <c r="IE241" s="42"/>
      <c r="IF241" s="42"/>
      <c r="IG241" s="42"/>
      <c r="IH241" s="42"/>
      <c r="II241" s="42"/>
      <c r="IJ241" s="42"/>
      <c r="IK241" s="42"/>
      <c r="IL241" s="42"/>
      <c r="IM241" s="42"/>
      <c r="IN241" s="42"/>
      <c r="IO241" s="42"/>
      <c r="IP241" s="42"/>
      <c r="IQ241" s="42"/>
      <c r="IR241" s="42"/>
      <c r="IS241" s="42"/>
      <c r="IT241" s="42"/>
      <c r="IU241" s="42"/>
      <c r="IV241" s="42"/>
    </row>
    <row r="242" spans="1:256" s="27" customFormat="1" x14ac:dyDescent="0.15">
      <c r="A242" s="64" t="s">
        <v>137</v>
      </c>
      <c r="B242" s="74">
        <f>B231/B207</f>
        <v>0</v>
      </c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  <c r="DB242" s="42"/>
      <c r="DC242" s="42"/>
      <c r="DD242" s="42"/>
      <c r="DE242" s="42"/>
      <c r="DF242" s="42"/>
      <c r="DG242" s="42"/>
      <c r="DH242" s="42"/>
      <c r="DI242" s="42"/>
      <c r="DJ242" s="42"/>
      <c r="DK242" s="42"/>
      <c r="DL242" s="42"/>
      <c r="DM242" s="42"/>
      <c r="DN242" s="42"/>
      <c r="DO242" s="42"/>
      <c r="DP242" s="42"/>
      <c r="DQ242" s="42"/>
      <c r="DR242" s="42"/>
      <c r="DS242" s="42"/>
      <c r="DT242" s="42"/>
      <c r="DU242" s="42"/>
      <c r="DV242" s="42"/>
      <c r="DW242" s="42"/>
      <c r="DX242" s="42"/>
      <c r="DY242" s="42"/>
      <c r="DZ242" s="42"/>
      <c r="EA242" s="42"/>
      <c r="EB242" s="42"/>
      <c r="EC242" s="42"/>
      <c r="ED242" s="42"/>
      <c r="EE242" s="42"/>
      <c r="EF242" s="42"/>
      <c r="EG242" s="42"/>
      <c r="EH242" s="42"/>
      <c r="EI242" s="42"/>
      <c r="EJ242" s="42"/>
      <c r="EK242" s="42"/>
      <c r="EL242" s="42"/>
      <c r="EM242" s="42"/>
      <c r="EN242" s="42"/>
      <c r="EO242" s="42"/>
      <c r="EP242" s="42"/>
      <c r="EQ242" s="42"/>
      <c r="ER242" s="42"/>
      <c r="ES242" s="42"/>
      <c r="ET242" s="42"/>
      <c r="EU242" s="42"/>
      <c r="EV242" s="42"/>
      <c r="EW242" s="42"/>
      <c r="EX242" s="42"/>
      <c r="EY242" s="42"/>
      <c r="EZ242" s="42"/>
      <c r="FA242" s="42"/>
      <c r="FB242" s="42"/>
      <c r="FC242" s="42"/>
      <c r="FD242" s="42"/>
      <c r="FE242" s="42"/>
      <c r="FF242" s="42"/>
      <c r="FG242" s="42"/>
      <c r="FH242" s="42"/>
      <c r="FI242" s="42"/>
      <c r="FJ242" s="42"/>
      <c r="FK242" s="42"/>
      <c r="FL242" s="42"/>
      <c r="FM242" s="42"/>
      <c r="FN242" s="42"/>
      <c r="FO242" s="42"/>
      <c r="FP242" s="42"/>
      <c r="FQ242" s="42"/>
      <c r="FR242" s="42"/>
      <c r="FS242" s="42"/>
      <c r="FT242" s="42"/>
      <c r="FU242" s="42"/>
      <c r="FV242" s="42"/>
      <c r="FW242" s="42"/>
      <c r="FX242" s="42"/>
      <c r="FY242" s="42"/>
      <c r="FZ242" s="42"/>
      <c r="GA242" s="42"/>
      <c r="GB242" s="42"/>
      <c r="GC242" s="42"/>
      <c r="GD242" s="42"/>
      <c r="GE242" s="42"/>
      <c r="GF242" s="42"/>
      <c r="GG242" s="42"/>
      <c r="GH242" s="42"/>
      <c r="GI242" s="42"/>
      <c r="GJ242" s="42"/>
      <c r="GK242" s="42"/>
      <c r="GL242" s="42"/>
      <c r="GM242" s="42"/>
      <c r="GN242" s="42"/>
      <c r="GO242" s="42"/>
      <c r="GP242" s="42"/>
      <c r="GQ242" s="42"/>
      <c r="GR242" s="42"/>
      <c r="GS242" s="42"/>
      <c r="GT242" s="42"/>
      <c r="GU242" s="42"/>
      <c r="GV242" s="42"/>
      <c r="GW242" s="42"/>
      <c r="GX242" s="42"/>
      <c r="GY242" s="42"/>
      <c r="GZ242" s="42"/>
      <c r="HA242" s="42"/>
      <c r="HB242" s="42"/>
      <c r="HC242" s="42"/>
      <c r="HD242" s="42"/>
      <c r="HE242" s="42"/>
      <c r="HF242" s="42"/>
      <c r="HG242" s="42"/>
      <c r="HH242" s="42"/>
      <c r="HI242" s="42"/>
      <c r="HJ242" s="42"/>
      <c r="HK242" s="42"/>
      <c r="HL242" s="42"/>
      <c r="HM242" s="42"/>
      <c r="HN242" s="42"/>
      <c r="HO242" s="42"/>
      <c r="HP242" s="42"/>
      <c r="HQ242" s="42"/>
      <c r="HR242" s="42"/>
      <c r="HS242" s="42"/>
      <c r="HT242" s="42"/>
      <c r="HU242" s="42"/>
      <c r="HV242" s="42"/>
      <c r="HW242" s="42"/>
      <c r="HX242" s="42"/>
      <c r="HY242" s="42"/>
      <c r="HZ242" s="42"/>
      <c r="IA242" s="42"/>
      <c r="IB242" s="42"/>
      <c r="IC242" s="42"/>
      <c r="ID242" s="42"/>
      <c r="IE242" s="42"/>
      <c r="IF242" s="42"/>
      <c r="IG242" s="42"/>
      <c r="IH242" s="42"/>
      <c r="II242" s="42"/>
      <c r="IJ242" s="42"/>
      <c r="IK242" s="42"/>
      <c r="IL242" s="42"/>
      <c r="IM242" s="42"/>
      <c r="IN242" s="42"/>
      <c r="IO242" s="42"/>
      <c r="IP242" s="42"/>
      <c r="IQ242" s="42"/>
      <c r="IR242" s="42"/>
      <c r="IS242" s="42"/>
      <c r="IT242" s="42"/>
      <c r="IU242" s="42"/>
      <c r="IV242" s="42"/>
    </row>
    <row r="243" spans="1:256" s="27" customFormat="1" x14ac:dyDescent="0.15">
      <c r="A243" s="2"/>
      <c r="B243" s="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  <c r="DB243" s="42"/>
      <c r="DC243" s="42"/>
      <c r="DD243" s="42"/>
      <c r="DE243" s="42"/>
      <c r="DF243" s="42"/>
      <c r="DG243" s="42"/>
      <c r="DH243" s="42"/>
      <c r="DI243" s="42"/>
      <c r="DJ243" s="42"/>
      <c r="DK243" s="42"/>
      <c r="DL243" s="42"/>
      <c r="DM243" s="42"/>
      <c r="DN243" s="42"/>
      <c r="DO243" s="42"/>
      <c r="DP243" s="42"/>
      <c r="DQ243" s="42"/>
      <c r="DR243" s="42"/>
      <c r="DS243" s="42"/>
      <c r="DT243" s="42"/>
      <c r="DU243" s="42"/>
      <c r="DV243" s="42"/>
      <c r="DW243" s="42"/>
      <c r="DX243" s="42"/>
      <c r="DY243" s="42"/>
      <c r="DZ243" s="42"/>
      <c r="EA243" s="42"/>
      <c r="EB243" s="42"/>
      <c r="EC243" s="42"/>
      <c r="ED243" s="42"/>
      <c r="EE243" s="42"/>
      <c r="EF243" s="42"/>
      <c r="EG243" s="42"/>
      <c r="EH243" s="42"/>
      <c r="EI243" s="42"/>
      <c r="EJ243" s="42"/>
      <c r="EK243" s="42"/>
      <c r="EL243" s="42"/>
      <c r="EM243" s="42"/>
      <c r="EN243" s="42"/>
      <c r="EO243" s="42"/>
      <c r="EP243" s="42"/>
      <c r="EQ243" s="42"/>
      <c r="ER243" s="42"/>
      <c r="ES243" s="42"/>
      <c r="ET243" s="42"/>
      <c r="EU243" s="42"/>
      <c r="EV243" s="42"/>
      <c r="EW243" s="42"/>
      <c r="EX243" s="42"/>
      <c r="EY243" s="42"/>
      <c r="EZ243" s="42"/>
      <c r="FA243" s="42"/>
      <c r="FB243" s="42"/>
      <c r="FC243" s="42"/>
      <c r="FD243" s="42"/>
      <c r="FE243" s="42"/>
      <c r="FF243" s="42"/>
      <c r="FG243" s="42"/>
      <c r="FH243" s="42"/>
      <c r="FI243" s="42"/>
      <c r="FJ243" s="42"/>
      <c r="FK243" s="42"/>
      <c r="FL243" s="42"/>
      <c r="FM243" s="42"/>
      <c r="FN243" s="42"/>
      <c r="FO243" s="42"/>
      <c r="FP243" s="42"/>
      <c r="FQ243" s="42"/>
      <c r="FR243" s="42"/>
      <c r="FS243" s="42"/>
      <c r="FT243" s="42"/>
      <c r="FU243" s="42"/>
      <c r="FV243" s="42"/>
      <c r="FW243" s="42"/>
      <c r="FX243" s="42"/>
      <c r="FY243" s="42"/>
      <c r="FZ243" s="42"/>
      <c r="GA243" s="42"/>
      <c r="GB243" s="42"/>
      <c r="GC243" s="42"/>
      <c r="GD243" s="42"/>
      <c r="GE243" s="42"/>
      <c r="GF243" s="42"/>
      <c r="GG243" s="42"/>
      <c r="GH243" s="42"/>
      <c r="GI243" s="42"/>
      <c r="GJ243" s="42"/>
      <c r="GK243" s="42"/>
      <c r="GL243" s="42"/>
      <c r="GM243" s="42"/>
      <c r="GN243" s="42"/>
      <c r="GO243" s="42"/>
      <c r="GP243" s="42"/>
      <c r="GQ243" s="42"/>
      <c r="GR243" s="42"/>
      <c r="GS243" s="42"/>
      <c r="GT243" s="42"/>
      <c r="GU243" s="42"/>
      <c r="GV243" s="42"/>
      <c r="GW243" s="42"/>
      <c r="GX243" s="42"/>
      <c r="GY243" s="42"/>
      <c r="GZ243" s="42"/>
      <c r="HA243" s="42"/>
      <c r="HB243" s="42"/>
      <c r="HC243" s="42"/>
      <c r="HD243" s="42"/>
      <c r="HE243" s="42"/>
      <c r="HF243" s="42"/>
      <c r="HG243" s="42"/>
      <c r="HH243" s="42"/>
      <c r="HI243" s="42"/>
      <c r="HJ243" s="42"/>
      <c r="HK243" s="42"/>
      <c r="HL243" s="42"/>
      <c r="HM243" s="42"/>
      <c r="HN243" s="42"/>
      <c r="HO243" s="42"/>
      <c r="HP243" s="42"/>
      <c r="HQ243" s="42"/>
      <c r="HR243" s="42"/>
      <c r="HS243" s="42"/>
      <c r="HT243" s="42"/>
      <c r="HU243" s="42"/>
      <c r="HV243" s="42"/>
      <c r="HW243" s="42"/>
      <c r="HX243" s="42"/>
      <c r="HY243" s="42"/>
      <c r="HZ243" s="42"/>
      <c r="IA243" s="42"/>
      <c r="IB243" s="42"/>
      <c r="IC243" s="42"/>
      <c r="ID243" s="42"/>
      <c r="IE243" s="42"/>
      <c r="IF243" s="42"/>
      <c r="IG243" s="42"/>
      <c r="IH243" s="42"/>
      <c r="II243" s="42"/>
      <c r="IJ243" s="42"/>
      <c r="IK243" s="42"/>
      <c r="IL243" s="42"/>
      <c r="IM243" s="42"/>
      <c r="IN243" s="42"/>
      <c r="IO243" s="42"/>
      <c r="IP243" s="42"/>
      <c r="IQ243" s="42"/>
      <c r="IR243" s="42"/>
      <c r="IS243" s="42"/>
      <c r="IT243" s="42"/>
      <c r="IU243" s="42"/>
      <c r="IV243" s="42"/>
    </row>
    <row r="244" spans="1:256" s="27" customFormat="1" x14ac:dyDescent="0.15">
      <c r="A244" s="52" t="s">
        <v>164</v>
      </c>
      <c r="B244" s="53">
        <f>Basistabelle!B239</f>
        <v>0</v>
      </c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  <c r="DB244" s="42"/>
      <c r="DC244" s="42"/>
      <c r="DD244" s="42"/>
      <c r="DE244" s="42"/>
      <c r="DF244" s="42"/>
      <c r="DG244" s="42"/>
      <c r="DH244" s="42"/>
      <c r="DI244" s="42"/>
      <c r="DJ244" s="42"/>
      <c r="DK244" s="42"/>
      <c r="DL244" s="42"/>
      <c r="DM244" s="42"/>
      <c r="DN244" s="42"/>
      <c r="DO244" s="42"/>
      <c r="DP244" s="42"/>
      <c r="DQ244" s="42"/>
      <c r="DR244" s="42"/>
      <c r="DS244" s="42"/>
      <c r="DT244" s="42"/>
      <c r="DU244" s="42"/>
      <c r="DV244" s="42"/>
      <c r="DW244" s="42"/>
      <c r="DX244" s="42"/>
      <c r="DY244" s="42"/>
      <c r="DZ244" s="42"/>
      <c r="EA244" s="42"/>
      <c r="EB244" s="42"/>
      <c r="EC244" s="42"/>
      <c r="ED244" s="42"/>
      <c r="EE244" s="42"/>
      <c r="EF244" s="42"/>
      <c r="EG244" s="42"/>
      <c r="EH244" s="42"/>
      <c r="EI244" s="42"/>
      <c r="EJ244" s="42"/>
      <c r="EK244" s="42"/>
      <c r="EL244" s="42"/>
      <c r="EM244" s="42"/>
      <c r="EN244" s="42"/>
      <c r="EO244" s="42"/>
      <c r="EP244" s="42"/>
      <c r="EQ244" s="42"/>
      <c r="ER244" s="42"/>
      <c r="ES244" s="42"/>
      <c r="ET244" s="42"/>
      <c r="EU244" s="42"/>
      <c r="EV244" s="42"/>
      <c r="EW244" s="42"/>
      <c r="EX244" s="42"/>
      <c r="EY244" s="42"/>
      <c r="EZ244" s="42"/>
      <c r="FA244" s="42"/>
      <c r="FB244" s="42"/>
      <c r="FC244" s="42"/>
      <c r="FD244" s="42"/>
      <c r="FE244" s="42"/>
      <c r="FF244" s="42"/>
      <c r="FG244" s="42"/>
      <c r="FH244" s="42"/>
      <c r="FI244" s="42"/>
      <c r="FJ244" s="42"/>
      <c r="FK244" s="42"/>
      <c r="FL244" s="42"/>
      <c r="FM244" s="42"/>
      <c r="FN244" s="42"/>
      <c r="FO244" s="42"/>
      <c r="FP244" s="42"/>
      <c r="FQ244" s="42"/>
      <c r="FR244" s="42"/>
      <c r="FS244" s="42"/>
      <c r="FT244" s="42"/>
      <c r="FU244" s="42"/>
      <c r="FV244" s="42"/>
      <c r="FW244" s="42"/>
      <c r="FX244" s="42"/>
      <c r="FY244" s="42"/>
      <c r="FZ244" s="42"/>
      <c r="GA244" s="42"/>
      <c r="GB244" s="42"/>
      <c r="GC244" s="42"/>
      <c r="GD244" s="42"/>
      <c r="GE244" s="42"/>
      <c r="GF244" s="42"/>
      <c r="GG244" s="42"/>
      <c r="GH244" s="42"/>
      <c r="GI244" s="42"/>
      <c r="GJ244" s="42"/>
      <c r="GK244" s="42"/>
      <c r="GL244" s="42"/>
      <c r="GM244" s="42"/>
      <c r="GN244" s="42"/>
      <c r="GO244" s="42"/>
      <c r="GP244" s="42"/>
      <c r="GQ244" s="42"/>
      <c r="GR244" s="42"/>
      <c r="GS244" s="42"/>
      <c r="GT244" s="42"/>
      <c r="GU244" s="42"/>
      <c r="GV244" s="42"/>
      <c r="GW244" s="42"/>
      <c r="GX244" s="42"/>
      <c r="GY244" s="42"/>
      <c r="GZ244" s="42"/>
      <c r="HA244" s="42"/>
      <c r="HB244" s="42"/>
      <c r="HC244" s="42"/>
      <c r="HD244" s="42"/>
      <c r="HE244" s="42"/>
      <c r="HF244" s="42"/>
      <c r="HG244" s="42"/>
      <c r="HH244" s="42"/>
      <c r="HI244" s="42"/>
      <c r="HJ244" s="42"/>
      <c r="HK244" s="42"/>
      <c r="HL244" s="42"/>
      <c r="HM244" s="42"/>
      <c r="HN244" s="42"/>
      <c r="HO244" s="42"/>
      <c r="HP244" s="42"/>
      <c r="HQ244" s="42"/>
      <c r="HR244" s="42"/>
      <c r="HS244" s="42"/>
      <c r="HT244" s="42"/>
      <c r="HU244" s="42"/>
      <c r="HV244" s="42"/>
      <c r="HW244" s="42"/>
      <c r="HX244" s="42"/>
      <c r="HY244" s="42"/>
      <c r="HZ244" s="42"/>
      <c r="IA244" s="42"/>
      <c r="IB244" s="42"/>
      <c r="IC244" s="42"/>
      <c r="ID244" s="42"/>
      <c r="IE244" s="42"/>
      <c r="IF244" s="42"/>
      <c r="IG244" s="42"/>
      <c r="IH244" s="42"/>
      <c r="II244" s="42"/>
      <c r="IJ244" s="42"/>
      <c r="IK244" s="42"/>
      <c r="IL244" s="42"/>
      <c r="IM244" s="42"/>
      <c r="IN244" s="42"/>
      <c r="IO244" s="42"/>
      <c r="IP244" s="42"/>
      <c r="IQ244" s="42"/>
      <c r="IR244" s="42"/>
      <c r="IS244" s="42"/>
      <c r="IT244" s="42"/>
      <c r="IU244" s="42"/>
      <c r="IV244" s="42"/>
    </row>
    <row r="245" spans="1:256" s="27" customFormat="1" x14ac:dyDescent="0.15">
      <c r="A245" s="2"/>
      <c r="B245" s="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  <c r="DB245" s="42"/>
      <c r="DC245" s="42"/>
      <c r="DD245" s="42"/>
      <c r="DE245" s="42"/>
      <c r="DF245" s="42"/>
      <c r="DG245" s="42"/>
      <c r="DH245" s="42"/>
      <c r="DI245" s="42"/>
      <c r="DJ245" s="42"/>
      <c r="DK245" s="42"/>
      <c r="DL245" s="42"/>
      <c r="DM245" s="42"/>
      <c r="DN245" s="42"/>
      <c r="DO245" s="42"/>
      <c r="DP245" s="42"/>
      <c r="DQ245" s="42"/>
      <c r="DR245" s="42"/>
      <c r="DS245" s="42"/>
      <c r="DT245" s="42"/>
      <c r="DU245" s="42"/>
      <c r="DV245" s="42"/>
      <c r="DW245" s="42"/>
      <c r="DX245" s="42"/>
      <c r="DY245" s="42"/>
      <c r="DZ245" s="42"/>
      <c r="EA245" s="42"/>
      <c r="EB245" s="42"/>
      <c r="EC245" s="42"/>
      <c r="ED245" s="42"/>
      <c r="EE245" s="42"/>
      <c r="EF245" s="42"/>
      <c r="EG245" s="42"/>
      <c r="EH245" s="42"/>
      <c r="EI245" s="42"/>
      <c r="EJ245" s="42"/>
      <c r="EK245" s="42"/>
      <c r="EL245" s="42"/>
      <c r="EM245" s="42"/>
      <c r="EN245" s="42"/>
      <c r="EO245" s="42"/>
      <c r="EP245" s="42"/>
      <c r="EQ245" s="42"/>
      <c r="ER245" s="42"/>
      <c r="ES245" s="42"/>
      <c r="ET245" s="42"/>
      <c r="EU245" s="42"/>
      <c r="EV245" s="42"/>
      <c r="EW245" s="42"/>
      <c r="EX245" s="42"/>
      <c r="EY245" s="42"/>
      <c r="EZ245" s="42"/>
      <c r="FA245" s="42"/>
      <c r="FB245" s="42"/>
      <c r="FC245" s="42"/>
      <c r="FD245" s="42"/>
      <c r="FE245" s="42"/>
      <c r="FF245" s="42"/>
      <c r="FG245" s="42"/>
      <c r="FH245" s="42"/>
      <c r="FI245" s="42"/>
      <c r="FJ245" s="42"/>
      <c r="FK245" s="42"/>
      <c r="FL245" s="42"/>
      <c r="FM245" s="42"/>
      <c r="FN245" s="42"/>
      <c r="FO245" s="42"/>
      <c r="FP245" s="42"/>
      <c r="FQ245" s="42"/>
      <c r="FR245" s="42"/>
      <c r="FS245" s="42"/>
      <c r="FT245" s="42"/>
      <c r="FU245" s="42"/>
      <c r="FV245" s="42"/>
      <c r="FW245" s="42"/>
      <c r="FX245" s="42"/>
      <c r="FY245" s="42"/>
      <c r="FZ245" s="42"/>
      <c r="GA245" s="42"/>
      <c r="GB245" s="42"/>
      <c r="GC245" s="42"/>
      <c r="GD245" s="42"/>
      <c r="GE245" s="42"/>
      <c r="GF245" s="42"/>
      <c r="GG245" s="42"/>
      <c r="GH245" s="42"/>
      <c r="GI245" s="42"/>
      <c r="GJ245" s="42"/>
      <c r="GK245" s="42"/>
      <c r="GL245" s="42"/>
      <c r="GM245" s="42"/>
      <c r="GN245" s="42"/>
      <c r="GO245" s="42"/>
      <c r="GP245" s="42"/>
      <c r="GQ245" s="42"/>
      <c r="GR245" s="42"/>
      <c r="GS245" s="42"/>
      <c r="GT245" s="42"/>
      <c r="GU245" s="42"/>
      <c r="GV245" s="42"/>
      <c r="GW245" s="42"/>
      <c r="GX245" s="42"/>
      <c r="GY245" s="42"/>
      <c r="GZ245" s="42"/>
      <c r="HA245" s="42"/>
      <c r="HB245" s="42"/>
      <c r="HC245" s="42"/>
      <c r="HD245" s="42"/>
      <c r="HE245" s="42"/>
      <c r="HF245" s="42"/>
      <c r="HG245" s="42"/>
      <c r="HH245" s="42"/>
      <c r="HI245" s="42"/>
      <c r="HJ245" s="42"/>
      <c r="HK245" s="42"/>
      <c r="HL245" s="42"/>
      <c r="HM245" s="42"/>
      <c r="HN245" s="42"/>
      <c r="HO245" s="42"/>
      <c r="HP245" s="42"/>
      <c r="HQ245" s="42"/>
      <c r="HR245" s="42"/>
      <c r="HS245" s="42"/>
      <c r="HT245" s="42"/>
      <c r="HU245" s="42"/>
      <c r="HV245" s="42"/>
      <c r="HW245" s="42"/>
      <c r="HX245" s="42"/>
      <c r="HY245" s="42"/>
      <c r="HZ245" s="42"/>
      <c r="IA245" s="42"/>
      <c r="IB245" s="42"/>
      <c r="IC245" s="42"/>
      <c r="ID245" s="42"/>
      <c r="IE245" s="42"/>
      <c r="IF245" s="42"/>
      <c r="IG245" s="42"/>
      <c r="IH245" s="42"/>
      <c r="II245" s="42"/>
      <c r="IJ245" s="42"/>
      <c r="IK245" s="42"/>
      <c r="IL245" s="42"/>
      <c r="IM245" s="42"/>
      <c r="IN245" s="42"/>
      <c r="IO245" s="42"/>
      <c r="IP245" s="42"/>
      <c r="IQ245" s="42"/>
      <c r="IR245" s="42"/>
      <c r="IS245" s="42"/>
      <c r="IT245" s="42"/>
      <c r="IU245" s="42"/>
      <c r="IV245" s="42"/>
    </row>
    <row r="246" spans="1:256" s="27" customFormat="1" x14ac:dyDescent="0.15">
      <c r="A246" s="63" t="s">
        <v>165</v>
      </c>
      <c r="B246" s="73">
        <f>B230/B214</f>
        <v>0</v>
      </c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  <c r="DB246" s="42"/>
      <c r="DC246" s="42"/>
      <c r="DD246" s="42"/>
      <c r="DE246" s="42"/>
      <c r="DF246" s="42"/>
      <c r="DG246" s="42"/>
      <c r="DH246" s="42"/>
      <c r="DI246" s="42"/>
      <c r="DJ246" s="42"/>
      <c r="DK246" s="42"/>
      <c r="DL246" s="42"/>
      <c r="DM246" s="42"/>
      <c r="DN246" s="42"/>
      <c r="DO246" s="42"/>
      <c r="DP246" s="42"/>
      <c r="DQ246" s="42"/>
      <c r="DR246" s="42"/>
      <c r="DS246" s="42"/>
      <c r="DT246" s="42"/>
      <c r="DU246" s="42"/>
      <c r="DV246" s="42"/>
      <c r="DW246" s="42"/>
      <c r="DX246" s="42"/>
      <c r="DY246" s="42"/>
      <c r="DZ246" s="42"/>
      <c r="EA246" s="42"/>
      <c r="EB246" s="42"/>
      <c r="EC246" s="42"/>
      <c r="ED246" s="42"/>
      <c r="EE246" s="42"/>
      <c r="EF246" s="42"/>
      <c r="EG246" s="42"/>
      <c r="EH246" s="42"/>
      <c r="EI246" s="42"/>
      <c r="EJ246" s="42"/>
      <c r="EK246" s="42"/>
      <c r="EL246" s="42"/>
      <c r="EM246" s="42"/>
      <c r="EN246" s="42"/>
      <c r="EO246" s="42"/>
      <c r="EP246" s="42"/>
      <c r="EQ246" s="42"/>
      <c r="ER246" s="42"/>
      <c r="ES246" s="42"/>
      <c r="ET246" s="42"/>
      <c r="EU246" s="42"/>
      <c r="EV246" s="42"/>
      <c r="EW246" s="42"/>
      <c r="EX246" s="42"/>
      <c r="EY246" s="42"/>
      <c r="EZ246" s="42"/>
      <c r="FA246" s="42"/>
      <c r="FB246" s="42"/>
      <c r="FC246" s="42"/>
      <c r="FD246" s="42"/>
      <c r="FE246" s="42"/>
      <c r="FF246" s="42"/>
      <c r="FG246" s="42"/>
      <c r="FH246" s="42"/>
      <c r="FI246" s="42"/>
      <c r="FJ246" s="42"/>
      <c r="FK246" s="42"/>
      <c r="FL246" s="42"/>
      <c r="FM246" s="42"/>
      <c r="FN246" s="42"/>
      <c r="FO246" s="42"/>
      <c r="FP246" s="42"/>
      <c r="FQ246" s="42"/>
      <c r="FR246" s="42"/>
      <c r="FS246" s="42"/>
      <c r="FT246" s="42"/>
      <c r="FU246" s="42"/>
      <c r="FV246" s="42"/>
      <c r="FW246" s="42"/>
      <c r="FX246" s="42"/>
      <c r="FY246" s="42"/>
      <c r="FZ246" s="42"/>
      <c r="GA246" s="42"/>
      <c r="GB246" s="42"/>
      <c r="GC246" s="42"/>
      <c r="GD246" s="42"/>
      <c r="GE246" s="42"/>
      <c r="GF246" s="42"/>
      <c r="GG246" s="42"/>
      <c r="GH246" s="42"/>
      <c r="GI246" s="42"/>
      <c r="GJ246" s="42"/>
      <c r="GK246" s="42"/>
      <c r="GL246" s="42"/>
      <c r="GM246" s="42"/>
      <c r="GN246" s="42"/>
      <c r="GO246" s="42"/>
      <c r="GP246" s="42"/>
      <c r="GQ246" s="42"/>
      <c r="GR246" s="42"/>
      <c r="GS246" s="42"/>
      <c r="GT246" s="42"/>
      <c r="GU246" s="42"/>
      <c r="GV246" s="42"/>
      <c r="GW246" s="42"/>
      <c r="GX246" s="42"/>
      <c r="GY246" s="42"/>
      <c r="GZ246" s="42"/>
      <c r="HA246" s="42"/>
      <c r="HB246" s="42"/>
      <c r="HC246" s="42"/>
      <c r="HD246" s="42"/>
      <c r="HE246" s="42"/>
      <c r="HF246" s="42"/>
      <c r="HG246" s="42"/>
      <c r="HH246" s="42"/>
      <c r="HI246" s="42"/>
      <c r="HJ246" s="42"/>
      <c r="HK246" s="42"/>
      <c r="HL246" s="42"/>
      <c r="HM246" s="42"/>
      <c r="HN246" s="42"/>
      <c r="HO246" s="42"/>
      <c r="HP246" s="42"/>
      <c r="HQ246" s="42"/>
      <c r="HR246" s="42"/>
      <c r="HS246" s="42"/>
      <c r="HT246" s="42"/>
      <c r="HU246" s="42"/>
      <c r="HV246" s="42"/>
      <c r="HW246" s="42"/>
      <c r="HX246" s="42"/>
      <c r="HY246" s="42"/>
      <c r="HZ246" s="42"/>
      <c r="IA246" s="42"/>
      <c r="IB246" s="42"/>
      <c r="IC246" s="42"/>
      <c r="ID246" s="42"/>
      <c r="IE246" s="42"/>
      <c r="IF246" s="42"/>
      <c r="IG246" s="42"/>
      <c r="IH246" s="42"/>
      <c r="II246" s="42"/>
      <c r="IJ246" s="42"/>
      <c r="IK246" s="42"/>
      <c r="IL246" s="42"/>
      <c r="IM246" s="42"/>
      <c r="IN246" s="42"/>
      <c r="IO246" s="42"/>
      <c r="IP246" s="42"/>
      <c r="IQ246" s="42"/>
      <c r="IR246" s="42"/>
      <c r="IS246" s="42"/>
      <c r="IT246" s="42"/>
      <c r="IU246" s="42"/>
      <c r="IV246" s="42"/>
    </row>
    <row r="247" spans="1:256" x14ac:dyDescent="0.15">
      <c r="A247" s="3"/>
      <c r="B247" s="3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  <c r="DB247" s="42"/>
      <c r="DC247" s="42"/>
      <c r="DD247" s="42"/>
      <c r="DE247" s="42"/>
      <c r="DF247" s="42"/>
      <c r="DG247" s="42"/>
      <c r="DH247" s="42"/>
      <c r="DI247" s="42"/>
      <c r="DJ247" s="42"/>
      <c r="DK247" s="42"/>
      <c r="DL247" s="42"/>
      <c r="DM247" s="42"/>
      <c r="DN247" s="42"/>
      <c r="DO247" s="42"/>
      <c r="DP247" s="42"/>
      <c r="DQ247" s="42"/>
      <c r="DR247" s="42"/>
      <c r="DS247" s="42"/>
      <c r="DT247" s="42"/>
      <c r="DU247" s="42"/>
      <c r="DV247" s="42"/>
      <c r="DW247" s="42"/>
      <c r="DX247" s="42"/>
      <c r="DY247" s="42"/>
      <c r="DZ247" s="42"/>
      <c r="EA247" s="42"/>
      <c r="EB247" s="42"/>
      <c r="EC247" s="42"/>
      <c r="ED247" s="42"/>
      <c r="EE247" s="42"/>
      <c r="EF247" s="42"/>
      <c r="EG247" s="42"/>
      <c r="EH247" s="42"/>
      <c r="EI247" s="42"/>
      <c r="EJ247" s="42"/>
      <c r="EK247" s="42"/>
      <c r="EL247" s="42"/>
      <c r="EM247" s="42"/>
      <c r="EN247" s="42"/>
      <c r="EO247" s="42"/>
      <c r="EP247" s="42"/>
      <c r="EQ247" s="42"/>
      <c r="ER247" s="42"/>
      <c r="ES247" s="42"/>
      <c r="ET247" s="42"/>
      <c r="EU247" s="42"/>
      <c r="EV247" s="42"/>
      <c r="EW247" s="42"/>
      <c r="EX247" s="42"/>
      <c r="EY247" s="42"/>
      <c r="EZ247" s="42"/>
      <c r="FA247" s="42"/>
      <c r="FB247" s="42"/>
      <c r="FC247" s="42"/>
      <c r="FD247" s="42"/>
      <c r="FE247" s="42"/>
      <c r="FF247" s="42"/>
      <c r="FG247" s="42"/>
      <c r="FH247" s="42"/>
      <c r="FI247" s="42"/>
      <c r="FJ247" s="42"/>
      <c r="FK247" s="42"/>
      <c r="FL247" s="42"/>
      <c r="FM247" s="42"/>
      <c r="FN247" s="42"/>
      <c r="FO247" s="42"/>
      <c r="FP247" s="42"/>
      <c r="FQ247" s="42"/>
      <c r="FR247" s="42"/>
      <c r="FS247" s="42"/>
      <c r="FT247" s="42"/>
      <c r="FU247" s="42"/>
      <c r="FV247" s="42"/>
      <c r="FW247" s="42"/>
      <c r="FX247" s="42"/>
      <c r="FY247" s="42"/>
      <c r="FZ247" s="42"/>
      <c r="GA247" s="42"/>
      <c r="GB247" s="42"/>
      <c r="GC247" s="42"/>
      <c r="GD247" s="42"/>
      <c r="GE247" s="42"/>
      <c r="GF247" s="42"/>
      <c r="GG247" s="42"/>
      <c r="GH247" s="42"/>
      <c r="GI247" s="42"/>
      <c r="GJ247" s="42"/>
      <c r="GK247" s="42"/>
      <c r="GL247" s="42"/>
      <c r="GM247" s="42"/>
      <c r="GN247" s="42"/>
      <c r="GO247" s="42"/>
      <c r="GP247" s="42"/>
      <c r="GQ247" s="42"/>
      <c r="GR247" s="42"/>
      <c r="GS247" s="42"/>
      <c r="GT247" s="42"/>
      <c r="GU247" s="42"/>
      <c r="GV247" s="42"/>
      <c r="GW247" s="42"/>
      <c r="GX247" s="42"/>
      <c r="GY247" s="42"/>
      <c r="GZ247" s="42"/>
      <c r="HA247" s="42"/>
      <c r="HB247" s="42"/>
      <c r="HC247" s="42"/>
      <c r="HD247" s="42"/>
      <c r="HE247" s="42"/>
      <c r="HF247" s="42"/>
      <c r="HG247" s="42"/>
      <c r="HH247" s="42"/>
      <c r="HI247" s="42"/>
      <c r="HJ247" s="42"/>
      <c r="HK247" s="42"/>
      <c r="HL247" s="42"/>
      <c r="HM247" s="42"/>
      <c r="HN247" s="42"/>
      <c r="HO247" s="42"/>
      <c r="HP247" s="42"/>
      <c r="HQ247" s="42"/>
      <c r="HR247" s="42"/>
      <c r="HS247" s="42"/>
      <c r="HT247" s="42"/>
      <c r="HU247" s="42"/>
      <c r="HV247" s="42"/>
      <c r="HW247" s="42"/>
      <c r="HX247" s="42"/>
      <c r="HY247" s="42"/>
      <c r="HZ247" s="42"/>
      <c r="IA247" s="42"/>
      <c r="IB247" s="42"/>
      <c r="IC247" s="42"/>
      <c r="ID247" s="42"/>
      <c r="IE247" s="42"/>
      <c r="IF247" s="42"/>
      <c r="IG247" s="42"/>
      <c r="IH247" s="42"/>
      <c r="II247" s="42"/>
      <c r="IJ247" s="42"/>
      <c r="IK247" s="42"/>
      <c r="IL247" s="42"/>
      <c r="IM247" s="42"/>
      <c r="IN247" s="42"/>
      <c r="IO247" s="42"/>
      <c r="IP247" s="42"/>
      <c r="IQ247" s="42"/>
      <c r="IR247" s="42"/>
      <c r="IS247" s="42"/>
      <c r="IT247" s="42"/>
      <c r="IU247" s="42"/>
      <c r="IV247" s="42"/>
    </row>
    <row r="248" spans="1:256" x14ac:dyDescent="0.15">
      <c r="A248" s="5" t="s">
        <v>166</v>
      </c>
      <c r="B248" s="39">
        <f>Basistabelle!B243</f>
        <v>0</v>
      </c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  <c r="DB248" s="42"/>
      <c r="DC248" s="42"/>
      <c r="DD248" s="42"/>
      <c r="DE248" s="42"/>
      <c r="DF248" s="42"/>
      <c r="DG248" s="42"/>
      <c r="DH248" s="42"/>
      <c r="DI248" s="42"/>
      <c r="DJ248" s="42"/>
      <c r="DK248" s="42"/>
      <c r="DL248" s="42"/>
      <c r="DM248" s="42"/>
      <c r="DN248" s="42"/>
      <c r="DO248" s="42"/>
      <c r="DP248" s="42"/>
      <c r="DQ248" s="42"/>
      <c r="DR248" s="42"/>
      <c r="DS248" s="42"/>
      <c r="DT248" s="42"/>
      <c r="DU248" s="42"/>
      <c r="DV248" s="42"/>
      <c r="DW248" s="42"/>
      <c r="DX248" s="42"/>
      <c r="DY248" s="42"/>
      <c r="DZ248" s="42"/>
      <c r="EA248" s="42"/>
      <c r="EB248" s="42"/>
      <c r="EC248" s="42"/>
      <c r="ED248" s="42"/>
      <c r="EE248" s="42"/>
      <c r="EF248" s="42"/>
      <c r="EG248" s="42"/>
      <c r="EH248" s="42"/>
      <c r="EI248" s="42"/>
      <c r="EJ248" s="42"/>
      <c r="EK248" s="42"/>
      <c r="EL248" s="42"/>
      <c r="EM248" s="42"/>
      <c r="EN248" s="42"/>
      <c r="EO248" s="42"/>
      <c r="EP248" s="42"/>
      <c r="EQ248" s="42"/>
      <c r="ER248" s="42"/>
      <c r="ES248" s="42"/>
      <c r="ET248" s="42"/>
      <c r="EU248" s="42"/>
      <c r="EV248" s="42"/>
      <c r="EW248" s="42"/>
      <c r="EX248" s="42"/>
      <c r="EY248" s="42"/>
      <c r="EZ248" s="42"/>
      <c r="FA248" s="42"/>
      <c r="FB248" s="42"/>
      <c r="FC248" s="42"/>
      <c r="FD248" s="42"/>
      <c r="FE248" s="42"/>
      <c r="FF248" s="42"/>
      <c r="FG248" s="42"/>
      <c r="FH248" s="42"/>
      <c r="FI248" s="42"/>
      <c r="FJ248" s="42"/>
      <c r="FK248" s="42"/>
      <c r="FL248" s="42"/>
      <c r="FM248" s="42"/>
      <c r="FN248" s="42"/>
      <c r="FO248" s="42"/>
      <c r="FP248" s="42"/>
      <c r="FQ248" s="42"/>
      <c r="FR248" s="42"/>
      <c r="FS248" s="42"/>
      <c r="FT248" s="42"/>
      <c r="FU248" s="42"/>
      <c r="FV248" s="42"/>
      <c r="FW248" s="42"/>
      <c r="FX248" s="42"/>
      <c r="FY248" s="42"/>
      <c r="FZ248" s="42"/>
      <c r="GA248" s="42"/>
      <c r="GB248" s="42"/>
      <c r="GC248" s="42"/>
      <c r="GD248" s="42"/>
      <c r="GE248" s="42"/>
      <c r="GF248" s="42"/>
      <c r="GG248" s="42"/>
      <c r="GH248" s="42"/>
      <c r="GI248" s="42"/>
      <c r="GJ248" s="42"/>
      <c r="GK248" s="42"/>
      <c r="GL248" s="42"/>
      <c r="GM248" s="42"/>
      <c r="GN248" s="42"/>
      <c r="GO248" s="42"/>
      <c r="GP248" s="42"/>
      <c r="GQ248" s="42"/>
      <c r="GR248" s="42"/>
      <c r="GS248" s="42"/>
      <c r="GT248" s="42"/>
      <c r="GU248" s="42"/>
      <c r="GV248" s="42"/>
      <c r="GW248" s="42"/>
      <c r="GX248" s="42"/>
      <c r="GY248" s="42"/>
      <c r="GZ248" s="42"/>
      <c r="HA248" s="42"/>
      <c r="HB248" s="42"/>
      <c r="HC248" s="42"/>
      <c r="HD248" s="42"/>
      <c r="HE248" s="42"/>
      <c r="HF248" s="42"/>
      <c r="HG248" s="42"/>
      <c r="HH248" s="42"/>
      <c r="HI248" s="42"/>
      <c r="HJ248" s="42"/>
      <c r="HK248" s="42"/>
      <c r="HL248" s="42"/>
      <c r="HM248" s="42"/>
      <c r="HN248" s="42"/>
      <c r="HO248" s="42"/>
      <c r="HP248" s="42"/>
      <c r="HQ248" s="42"/>
      <c r="HR248" s="42"/>
      <c r="HS248" s="42"/>
      <c r="HT248" s="42"/>
      <c r="HU248" s="42"/>
      <c r="HV248" s="42"/>
      <c r="HW248" s="42"/>
      <c r="HX248" s="42"/>
      <c r="HY248" s="42"/>
      <c r="HZ248" s="42"/>
      <c r="IA248" s="42"/>
      <c r="IB248" s="42"/>
      <c r="IC248" s="42"/>
      <c r="ID248" s="42"/>
      <c r="IE248" s="42"/>
      <c r="IF248" s="42"/>
      <c r="IG248" s="42"/>
      <c r="IH248" s="42"/>
      <c r="II248" s="42"/>
      <c r="IJ248" s="42"/>
      <c r="IK248" s="42"/>
      <c r="IL248" s="42"/>
      <c r="IM248" s="42"/>
      <c r="IN248" s="42"/>
      <c r="IO248" s="42"/>
      <c r="IP248" s="42"/>
      <c r="IQ248" s="42"/>
      <c r="IR248" s="42"/>
      <c r="IS248" s="42"/>
      <c r="IT248" s="42"/>
      <c r="IU248" s="42"/>
      <c r="IV248" s="42"/>
    </row>
    <row r="249" spans="1:256" x14ac:dyDescent="0.15">
      <c r="A249" s="3"/>
      <c r="B249" s="3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  <c r="DB249" s="42"/>
      <c r="DC249" s="42"/>
      <c r="DD249" s="42"/>
      <c r="DE249" s="42"/>
      <c r="DF249" s="42"/>
      <c r="DG249" s="42"/>
      <c r="DH249" s="42"/>
      <c r="DI249" s="42"/>
      <c r="DJ249" s="42"/>
      <c r="DK249" s="42"/>
      <c r="DL249" s="42"/>
      <c r="DM249" s="42"/>
      <c r="DN249" s="42"/>
      <c r="DO249" s="42"/>
      <c r="DP249" s="42"/>
      <c r="DQ249" s="42"/>
      <c r="DR249" s="42"/>
      <c r="DS249" s="42"/>
      <c r="DT249" s="42"/>
      <c r="DU249" s="42"/>
      <c r="DV249" s="42"/>
      <c r="DW249" s="42"/>
      <c r="DX249" s="42"/>
      <c r="DY249" s="42"/>
      <c r="DZ249" s="42"/>
      <c r="EA249" s="42"/>
      <c r="EB249" s="42"/>
      <c r="EC249" s="42"/>
      <c r="ED249" s="42"/>
      <c r="EE249" s="42"/>
      <c r="EF249" s="42"/>
      <c r="EG249" s="42"/>
      <c r="EH249" s="42"/>
      <c r="EI249" s="42"/>
      <c r="EJ249" s="42"/>
      <c r="EK249" s="42"/>
      <c r="EL249" s="42"/>
      <c r="EM249" s="42"/>
      <c r="EN249" s="42"/>
      <c r="EO249" s="42"/>
      <c r="EP249" s="42"/>
      <c r="EQ249" s="42"/>
      <c r="ER249" s="42"/>
      <c r="ES249" s="42"/>
      <c r="ET249" s="42"/>
      <c r="EU249" s="42"/>
      <c r="EV249" s="42"/>
      <c r="EW249" s="42"/>
      <c r="EX249" s="42"/>
      <c r="EY249" s="42"/>
      <c r="EZ249" s="42"/>
      <c r="FA249" s="42"/>
      <c r="FB249" s="42"/>
      <c r="FC249" s="42"/>
      <c r="FD249" s="42"/>
      <c r="FE249" s="42"/>
      <c r="FF249" s="42"/>
      <c r="FG249" s="42"/>
      <c r="FH249" s="42"/>
      <c r="FI249" s="42"/>
      <c r="FJ249" s="42"/>
      <c r="FK249" s="42"/>
      <c r="FL249" s="42"/>
      <c r="FM249" s="42"/>
      <c r="FN249" s="42"/>
      <c r="FO249" s="42"/>
      <c r="FP249" s="42"/>
      <c r="FQ249" s="42"/>
      <c r="FR249" s="42"/>
      <c r="FS249" s="42"/>
      <c r="FT249" s="42"/>
      <c r="FU249" s="42"/>
      <c r="FV249" s="42"/>
      <c r="FW249" s="42"/>
      <c r="FX249" s="42"/>
      <c r="FY249" s="42"/>
      <c r="FZ249" s="42"/>
      <c r="GA249" s="42"/>
      <c r="GB249" s="42"/>
      <c r="GC249" s="42"/>
      <c r="GD249" s="42"/>
      <c r="GE249" s="42"/>
      <c r="GF249" s="42"/>
      <c r="GG249" s="42"/>
      <c r="GH249" s="42"/>
      <c r="GI249" s="42"/>
      <c r="GJ249" s="42"/>
      <c r="GK249" s="42"/>
      <c r="GL249" s="42"/>
      <c r="GM249" s="42"/>
      <c r="GN249" s="42"/>
      <c r="GO249" s="42"/>
      <c r="GP249" s="42"/>
      <c r="GQ249" s="42"/>
      <c r="GR249" s="42"/>
      <c r="GS249" s="42"/>
      <c r="GT249" s="42"/>
      <c r="GU249" s="42"/>
      <c r="GV249" s="42"/>
      <c r="GW249" s="42"/>
      <c r="GX249" s="42"/>
      <c r="GY249" s="42"/>
      <c r="GZ249" s="42"/>
      <c r="HA249" s="42"/>
      <c r="HB249" s="42"/>
      <c r="HC249" s="42"/>
      <c r="HD249" s="42"/>
      <c r="HE249" s="42"/>
      <c r="HF249" s="42"/>
      <c r="HG249" s="42"/>
      <c r="HH249" s="42"/>
      <c r="HI249" s="42"/>
      <c r="HJ249" s="42"/>
      <c r="HK249" s="42"/>
      <c r="HL249" s="42"/>
      <c r="HM249" s="42"/>
      <c r="HN249" s="42"/>
      <c r="HO249" s="42"/>
      <c r="HP249" s="42"/>
      <c r="HQ249" s="42"/>
      <c r="HR249" s="42"/>
      <c r="HS249" s="42"/>
      <c r="HT249" s="42"/>
      <c r="HU249" s="42"/>
      <c r="HV249" s="42"/>
      <c r="HW249" s="42"/>
      <c r="HX249" s="42"/>
      <c r="HY249" s="42"/>
      <c r="HZ249" s="42"/>
      <c r="IA249" s="42"/>
      <c r="IB249" s="42"/>
      <c r="IC249" s="42"/>
      <c r="ID249" s="42"/>
      <c r="IE249" s="42"/>
      <c r="IF249" s="42"/>
      <c r="IG249" s="42"/>
      <c r="IH249" s="42"/>
      <c r="II249" s="42"/>
      <c r="IJ249" s="42"/>
      <c r="IK249" s="42"/>
      <c r="IL249" s="42"/>
      <c r="IM249" s="42"/>
      <c r="IN249" s="42"/>
      <c r="IO249" s="42"/>
      <c r="IP249" s="42"/>
      <c r="IQ249" s="42"/>
      <c r="IR249" s="42"/>
      <c r="IS249" s="42"/>
      <c r="IT249" s="42"/>
      <c r="IU249" s="42"/>
      <c r="IV249" s="42"/>
    </row>
    <row r="250" spans="1:256" x14ac:dyDescent="0.15">
      <c r="A250" s="3"/>
      <c r="B250" s="38"/>
    </row>
    <row r="251" spans="1:256" x14ac:dyDescent="0.15">
      <c r="A251" s="3"/>
      <c r="B251" s="38"/>
    </row>
    <row r="252" spans="1:256" x14ac:dyDescent="0.15">
      <c r="A252" s="3"/>
      <c r="B252" s="38"/>
    </row>
    <row r="253" spans="1:256" x14ac:dyDescent="0.15">
      <c r="A253" s="3"/>
      <c r="B253" s="30"/>
    </row>
    <row r="254" spans="1:256" x14ac:dyDescent="0.15">
      <c r="A254" s="3"/>
      <c r="B254" s="29"/>
    </row>
    <row r="255" spans="1:256" x14ac:dyDescent="0.15">
      <c r="A255" s="3"/>
      <c r="B255" s="30"/>
    </row>
  </sheetData>
  <phoneticPr fontId="0" type="noConversion"/>
  <printOptions gridLines="1"/>
  <pageMargins left="0.78740157480314965" right="0.78740157480314965" top="0.98425196850393704" bottom="0.98425196850393704" header="0.51181102362204722" footer="0.51181102362204722"/>
  <pageSetup paperSize="9" scale="88" fitToHeight="5" orientation="portrait" horizontalDpi="300" verticalDpi="300" r:id="rId1"/>
  <headerFooter alignWithMargins="0"/>
  <rowBreaks count="3" manualBreakCount="3">
    <brk id="90" max="16383" man="1"/>
    <brk id="146" max="16383" man="1"/>
    <brk id="20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Basistabelle</vt:lpstr>
      <vt:lpstr>Kosten Weinbau Einzelsorte</vt:lpstr>
      <vt:lpstr>Basistabelle!Druckbereich</vt:lpstr>
      <vt:lpstr>'Kosten Weinbau Einzelsorte'!Druckbereich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Abteilung Landwirtschaft</dc:creator>
  <cp:lastModifiedBy>Tim Ochssner</cp:lastModifiedBy>
  <cp:lastPrinted>2009-03-10T07:58:20Z</cp:lastPrinted>
  <dcterms:created xsi:type="dcterms:W3CDTF">1997-03-24T12:20:34Z</dcterms:created>
  <dcterms:modified xsi:type="dcterms:W3CDTF">2023-12-11T05:35:16Z</dcterms:modified>
</cp:coreProperties>
</file>